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 windowWidth="20736" windowHeight="11760" activeTab="0"/>
  </bookViews>
  <sheets>
    <sheet name="Лист1" sheetId="1" r:id="rId1"/>
  </sheets>
  <definedNames/>
  <calcPr fullCalcOnLoad="1"/>
</workbook>
</file>

<file path=xl/sharedStrings.xml><?xml version="1.0" encoding="utf-8"?>
<sst xmlns="http://schemas.openxmlformats.org/spreadsheetml/2006/main" count="393" uniqueCount="167">
  <si>
    <t>ОЦІНКА ЕФЕКТИВНОСТІ БЮДЖЕТНОЇ ПРОГРАМИ</t>
  </si>
  <si>
    <t>1. _______________ __________________________________________</t>
  </si>
  <si>
    <t>2. _____________ _____________________________________________</t>
  </si>
  <si>
    <t>4. Мета бюджетної програми:</t>
  </si>
  <si>
    <t xml:space="preserve">5. Оцінка ефективності бюджетної програми за критеріями: </t>
  </si>
  <si>
    <t>N з/п </t>
  </si>
  <si>
    <t>Показники </t>
  </si>
  <si>
    <t>План з урахуванням змін </t>
  </si>
  <si>
    <t>Виконано </t>
  </si>
  <si>
    <t>Відхилення </t>
  </si>
  <si>
    <t>загальний фонд </t>
  </si>
  <si>
    <t>спеціальний фонд </t>
  </si>
  <si>
    <t>разом </t>
  </si>
  <si>
    <t>1. </t>
  </si>
  <si>
    <t>Видатки (надані кредити) </t>
  </si>
  <si>
    <t>  </t>
  </si>
  <si>
    <t>в т. ч. </t>
  </si>
  <si>
    <t>1.1 </t>
  </si>
  <si>
    <t>Напрям використання бюджетних коштів </t>
  </si>
  <si>
    <t>1.2 </t>
  </si>
  <si>
    <t xml:space="preserve">5.2 "Виконання бюджетної програми за джерелами надходжень спеціального фонду": </t>
  </si>
  <si>
    <t>Залишок на початок року </t>
  </si>
  <si>
    <t>х </t>
  </si>
  <si>
    <t>в т. ч.  </t>
  </si>
  <si>
    <t>власних надходжень  </t>
  </si>
  <si>
    <t>інших надходжень </t>
  </si>
  <si>
    <t>Пояснення причин наявності залишку надходжень спеціального фонду, в т. ч. власних надходжень бюджетних установ та інших надходжень, на початок року </t>
  </si>
  <si>
    <t>2. </t>
  </si>
  <si>
    <t>Надходження </t>
  </si>
  <si>
    <t>2.1 </t>
  </si>
  <si>
    <t>власні надходження </t>
  </si>
  <si>
    <t>2.2 </t>
  </si>
  <si>
    <t>надходження позик </t>
  </si>
  <si>
    <t>2.3 </t>
  </si>
  <si>
    <t>повернення кредитів  </t>
  </si>
  <si>
    <t>2.4 </t>
  </si>
  <si>
    <t>інші надходження </t>
  </si>
  <si>
    <t>Пояснення причин відхилення фактичних обсягів надходжень від планових </t>
  </si>
  <si>
    <t>3. </t>
  </si>
  <si>
    <t>Залишок на кінець року </t>
  </si>
  <si>
    <t>3.1 </t>
  </si>
  <si>
    <t>3.2 </t>
  </si>
  <si>
    <t>Пояснення причин наявності залишку надходжень спеціального фонду, в т. ч. власних надходжень бюджетних установ та інших надходжень, на кінець року </t>
  </si>
  <si>
    <t xml:space="preserve">5.3 "Виконання результативних показників бюджетної програми за напрямами використання бюджетних коштів": </t>
  </si>
  <si>
    <t>Затверджено паспортом бюджетної програми </t>
  </si>
  <si>
    <t>затрат </t>
  </si>
  <si>
    <t>продукту </t>
  </si>
  <si>
    <t>ефективності </t>
  </si>
  <si>
    <t>4. </t>
  </si>
  <si>
    <t>якості </t>
  </si>
  <si>
    <r>
      <t xml:space="preserve">1 </t>
    </r>
    <r>
      <rPr>
        <sz val="10"/>
        <color indexed="8"/>
        <rFont val="Times New Roman"/>
        <family val="1"/>
      </rPr>
      <t xml:space="preserve">Зазначаються усі напрями використання бюджетних коштів, затверджені паспортом бюджетної програми. </t>
    </r>
  </si>
  <si>
    <t>5.4 "Виконання показників бюджетної програми порівняно із показниками попереднього року": </t>
  </si>
  <si>
    <t>Попередній рік </t>
  </si>
  <si>
    <t>Звітний рік </t>
  </si>
  <si>
    <t>Відхилення виконання</t>
  </si>
  <si>
    <t>(у відсотках) </t>
  </si>
  <si>
    <t>5.5 "Виконання інвестиційних (проектів) програм":</t>
  </si>
  <si>
    <t>Код</t>
  </si>
  <si>
    <t>Показники</t>
  </si>
  <si>
    <t>Загальний обсяг фінансування проекту (програми), всього</t>
  </si>
  <si>
    <t>План на звітний період з урахуванням змін</t>
  </si>
  <si>
    <t>Виконано за звітний період</t>
  </si>
  <si>
    <t>Відхилення</t>
  </si>
  <si>
    <t>Виконано всього</t>
  </si>
  <si>
    <t>Залишок фінансування на майбутні періоди</t>
  </si>
  <si>
    <t>6 = 5 - 4</t>
  </si>
  <si>
    <t>8 = 3 - 7</t>
  </si>
  <si>
    <t>1.</t>
  </si>
  <si>
    <t xml:space="preserve">Надходження </t>
  </si>
  <si>
    <t>х</t>
  </si>
  <si>
    <t>всього:</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</si>
  <si>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</si>
  <si>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</si>
  <si>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</si>
  <si>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</si>
  <si>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Пояснення щодо причин відхилення фактичних надходжень від планового показника</t>
  </si>
  <si>
    <t>2.</t>
  </si>
  <si>
    <t xml:space="preserve">Видатки бюджету розвитку </t>
  </si>
  <si>
    <t>Пояснення щодо причин відхилення касових видатків від планового показника</t>
  </si>
  <si>
    <t>Пояснення щодо причин відхилення фактичних надходжень від касових видатків</t>
  </si>
  <si>
    <t>Всього за інвестиційними проектами</t>
  </si>
  <si>
    <t>Інвестиційний проект (програма) 1</t>
  </si>
  <si>
    <t>Пояснення щодо причин відхилення касових видатків на виконання інвестиційного проекту (програми) 1 від планового показника</t>
  </si>
  <si>
    <t>Напрям спрямування коштів (об'єкт) 1</t>
  </si>
  <si>
    <t>Напрям спрямування коштів (об'єкт) 2</t>
  </si>
  <si>
    <t>...</t>
  </si>
  <si>
    <t>Інвестиційний проект (програма) 2</t>
  </si>
  <si>
    <t>Пояснення щодо причин відхилення касових видатків на виконання інвестиційного проекту (програми) 2 від планового показника</t>
  </si>
  <si>
    <t>Капітальні видатки з утримання бюджетних установ</t>
  </si>
  <si>
    <t>5.6 "Наявність фінансових порушень за результатами контрольних заходів":</t>
  </si>
  <si>
    <t>5.7 "Стан фінансової дисципліни":</t>
  </si>
  <si>
    <t>6. Узагальнений висновок щодо:</t>
  </si>
  <si>
    <r>
      <t>Керівник бухгалтерської служби</t>
    </r>
    <r>
      <rPr>
        <sz val="12"/>
        <color indexed="8"/>
        <rFont val="Times New Roman"/>
        <family val="1"/>
      </rPr>
      <t> </t>
    </r>
  </si>
  <si>
    <t>(підпис) </t>
  </si>
  <si>
    <t>(додаток із змінами, внесеними згідно з наказом</t>
  </si>
  <si>
    <t>Міністерства фінансів України від 12.01.2012 р. N 13)</t>
  </si>
  <si>
    <t xml:space="preserve">за 2019 рік </t>
  </si>
  <si>
    <t>Управління молоді та спорту ОДА</t>
  </si>
  <si>
    <t xml:space="preserve">3. </t>
  </si>
  <si>
    <t>Повернення до обласного бюджету невикористаних коштів</t>
  </si>
  <si>
    <t xml:space="preserve">(найменування відповідального виконавця) </t>
  </si>
  <si>
    <t xml:space="preserve">                                                                                          </t>
  </si>
  <si>
    <t>(КПКВК ДБ (МБ))    </t>
  </si>
  <si>
    <t xml:space="preserve">(найменування головного розпорядника) </t>
  </si>
  <si>
    <t xml:space="preserve">                                                                                                                               </t>
  </si>
  <si>
    <t xml:space="preserve">  (КПКВК ДБ (МБ))     </t>
  </si>
  <si>
    <t xml:space="preserve">  (найменування бюджетної програми) </t>
  </si>
  <si>
    <t xml:space="preserve">                                                                                  </t>
  </si>
  <si>
    <t>             (КПКВК ДБ (МБ))  (КФКВК)    </t>
  </si>
  <si>
    <t>1100000</t>
  </si>
  <si>
    <t>(грн.) </t>
  </si>
  <si>
    <t>М. Дзямка</t>
  </si>
  <si>
    <t>5.1 "Виконання бюджетної програми за напрямами використання бюджетних коштів": (грн.) </t>
  </si>
  <si>
    <t xml:space="preserve">актуальності бюджетної програми </t>
  </si>
  <si>
    <t>ефективності бюджетної програми</t>
  </si>
  <si>
    <t xml:space="preserve">корисності бюджетної програм </t>
  </si>
  <si>
    <t xml:space="preserve">довгострокових наслідків бюджетної програми  </t>
  </si>
  <si>
    <t xml:space="preserve">        1115031      1040</t>
  </si>
  <si>
    <t>Утримання та навчально-тренувальна робота комунальних дитячо-юнацьких спортивних шкіл</t>
  </si>
  <si>
    <t>Створення необхідних умов для гармонійного виховання, фізичного розвитку, повноцінного оздоровлення, змістовного відпочинку і дозвілля дітей та молоді, самореалізації, набуття навичок здорового способу життя, підготовки спортсменів для резервного спорту</t>
  </si>
  <si>
    <t>Утримання ДЮСШ та СДЮСШОР та забезпечення розвитку дітей в обраному виді спорту</t>
  </si>
  <si>
    <t xml:space="preserve">Забезпечення розвитку інфраструктури території </t>
  </si>
  <si>
    <t>кількість комунальних дитячо-юнацьких спортивних шкіл, видатки на утримання яких здійснюються з бюджету</t>
  </si>
  <si>
    <t>обсяг витрат на утримання комунальних дитячо-юнацьких спортивних шкіл, видатки на утримання яких здійснюються з бюджету</t>
  </si>
  <si>
    <t>кількість штатних працівників комунальних дитячо-юнацьких спортивних шкіл, видатки на утримання яких здійснюються з бюджету</t>
  </si>
  <si>
    <t>у тому числі тренерів</t>
  </si>
  <si>
    <t>3</t>
  </si>
  <si>
    <t>93</t>
  </si>
  <si>
    <t>49,25</t>
  </si>
  <si>
    <t>84</t>
  </si>
  <si>
    <t>48</t>
  </si>
  <si>
    <t>середньорічна кількість учнів комунальних дитячо-юнацьких спортивних шкіл, видатки на утримання яких здійснюються з бюджету</t>
  </si>
  <si>
    <t>кількість учнів комунальних дитячо-юнацьких спортивних шкіл, видатки на утримання яких здійснюються з бюджету, що взяли участь у регіональних спортивних змаганнях</t>
  </si>
  <si>
    <t>кількість придбаного малоцінного спортивного обладнання та інвентарю для комунальних дитячо-юнацьких спортивних шкіл, видатки на утримання яких здійснюються з бюджету</t>
  </si>
  <si>
    <t>1193</t>
  </si>
  <si>
    <t>656</t>
  </si>
  <si>
    <t>606</t>
  </si>
  <si>
    <t>середні витрати на утримання однієї комунальної дитячо-юнацької спортивної школи, видатки на утримання якої здійснюються з бюджету, з розрахунку на одного працівника</t>
  </si>
  <si>
    <t>середньомісячна заробітна плата працівника дитячо-юнацької спортивної школи, видатки на утримання якої здійснюються з бюджету</t>
  </si>
  <si>
    <t>середні витрати на навчально-тренувальну роботу у комунальних дитячо-юнацьких спортивних школах, видатки на утримання яких здійснюються з бюджету, у розрахунку на одного учня</t>
  </si>
  <si>
    <t>середні витрати на забезпечення участі одного учня комунальних дитячо-юнацьких спортивних шкіл, видатки на утримання яких здійснюються з бюджету, у регіональних спортивних змаганнях</t>
  </si>
  <si>
    <t>середня вартість одиниці придбаного малоцінного спортивного обладнання та інвентарю для комунальних дитячо-юнацьких спортивних шкіл, видатки на утримання яких здійснюються з бюджету</t>
  </si>
  <si>
    <t>кількість підготовлених у комунальних дитячо-юнацьких спортивних школах, видатки на утримання яких здійснюються з бюджету, майстрів спорту України / кандидатів у майстри спорту України</t>
  </si>
  <si>
    <t>кількість учнів комунальних дитячо-юнацьких спортивних шкіл, видатки на утримання яких здійснюються з бюджету, які здобули призові місця в регіональних спортивних змаганнях</t>
  </si>
  <si>
    <t>динаміка кількості учнів комунальних дитячо-юнацьких спортивних шкіл, видатки на утримання яких здійснюються з бюджету, порівняно з минулим роком</t>
  </si>
  <si>
    <t>затрат</t>
  </si>
  <si>
    <t>продукту</t>
  </si>
  <si>
    <t>ефективності</t>
  </si>
  <si>
    <t>якості</t>
  </si>
  <si>
    <t>обсяг реконструкції об'єктів</t>
  </si>
  <si>
    <t>кількість об'єктів, які планується реконструювати</t>
  </si>
  <si>
    <t>середні витрати на 1 км (кв. м) реконструкції об'єкта</t>
  </si>
  <si>
    <t>рівень готовності об'єкта реконструкції</t>
  </si>
  <si>
    <t>13008100</t>
  </si>
  <si>
    <t>1886800</t>
  </si>
  <si>
    <t>Повернення коштів за рахунок економії видатків за сплату енергоносіїв, наявність вакантних посад тренера-викладача на кінець року</t>
  </si>
  <si>
    <t>Зміни показників у звязку із змінами в списках учнів протягом року</t>
  </si>
  <si>
    <t>Повернення коштів за рахунок економії видатків за сплату енергоносіїв, економія по придбанню малоцінного спортивного інвентаря</t>
  </si>
  <si>
    <t>Позитивна динаміка кількості підготовлених майстрів спорту України / кандидатів у майстри спорту України та позитивна динаміка кількості учнів в СДЮСШОР, зниження динаміки призових місць</t>
  </si>
  <si>
    <t>Збільшення видатків на оплату праці працівників, підвищення тарифів на енергоносії, збільшення витрат на проведення спортивних заходів у звязку з збільшенням вартості проїзду для участі в Чемпіонатах та Кубках України, збільшення вартості оренди спортивних споруд протягом звітного періоду</t>
  </si>
  <si>
    <t>Повернення коштів за рахунок економії видатків за сплату енергоносіїв, наявність вакантних посад тренера-викладача на кінець року, зміни показників у звязку із змінами в списках учнів протягом року, позитивна динаміка кількості підготовлених майстрів спорту України / кандидатів у майстри спорту України та позитивна динаміка кількості учнів в СДЮСШОР, зниження динаміки призових місць</t>
  </si>
  <si>
    <t>Фінансових порушень, що призвели до втрат фінансових та матеріальних ресурсів не було</t>
  </si>
  <si>
    <t>За програмою Утримання та навчально-тренувальна робота комунальних дитячо-юнацьких спортивних шкіл фінансуються 3 спортивні школи, а саме 2 школи вищої категорії Спеціалізована дитячо-юнацька спортивна школа олімпійського резерву з футболу, Спеціалізована дитячо-юнацька спортивна школа олімпійського резерву з гандболу "Карпати" та 1 школа 1 категорії - Закарпатська обласна дитячо-юнацька спортивна школа. Основними завдання позашкільних закладів є створення умов для подальшого залучення дітей та підлітків до систематичних занять спортом, розвиток і укріплення мережі дитячо-юнацьких спортивних шкіл, організація координаційної та методичної роботи, підвищення рівня управління процесом підготовки спортивного резерву Закарпатської області. Сприяння гармонічному розвитку особистості, фізичній підготовці, оздоровленню, укріпленню здоров’я засобами фізичної культури та спорту, розвиток здібностей учнів в обраному ними виді спорту.</t>
  </si>
  <si>
    <t>Видатки спрямовані на утримання СДЮСШОР та ДЮСШ - заробітна плата з нарахуваннями працівників, придбання канцтоварів, паливно-мастильних матеріалів, оплати оренди приміщень, енергоносіїв, придбання спортивного інвентаря, оплата участі у змаганнях (проїзд, проживання, харчування), придбання нагородної атрибутики, підвищення кваліфікації тренерів-викладачів, оплата робіт з реконструкції будівлі вокзалу «Турист» із пасажирською платформою під спортивний центр в м. Ужгород по вул. Елетрозаводська, 41 г Коригування.</t>
  </si>
  <si>
    <t>Програма потребує постійної реалізації на території Закарпатської області в наступних роках, а також збільшення видатків для реалізації всіх завдань програми.</t>
  </si>
  <si>
    <t>Розвиток дитячо-юнацького спорту на регіональному рівні</t>
  </si>
  <si>
    <t>Станом на 01.01.2019 р. та 01.01.2020 р. кредиторської заборгованості за бюджетними коштами по загальному фонду не було, дебіторська заборгованість за звітний період за оплату періодичних видань, які віднесені до витрат майбутніх періодів.</t>
  </si>
</sst>
</file>

<file path=xl/styles.xml><?xml version="1.0" encoding="utf-8"?>
<styleSheet xmlns="http://schemas.openxmlformats.org/spreadsheetml/2006/main">
  <numFmts count="2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_₴"/>
  </numFmts>
  <fonts count="36">
    <font>
      <sz val="10"/>
      <name val="Arial Cyr"/>
      <family val="0"/>
    </font>
    <font>
      <sz val="12"/>
      <color indexed="8"/>
      <name val="Times New Roman"/>
      <family val="1"/>
    </font>
    <font>
      <b/>
      <sz val="13.5"/>
      <color indexed="8"/>
      <name val="Times New Roman"/>
      <family val="1"/>
    </font>
    <font>
      <b/>
      <sz val="12"/>
      <color indexed="8"/>
      <name val="Times New Roman"/>
      <family val="1"/>
    </font>
    <font>
      <b/>
      <sz val="10"/>
      <name val="Arial Cyr"/>
      <family val="0"/>
    </font>
    <font>
      <sz val="12"/>
      <name val="Times New Roman"/>
      <family val="1"/>
    </font>
    <font>
      <sz val="10"/>
      <color indexed="8"/>
      <name val="Times New Roman"/>
      <family val="1"/>
    </font>
    <font>
      <sz val="9"/>
      <color indexed="8"/>
      <name val="Times New Roman"/>
      <family val="1"/>
    </font>
    <font>
      <i/>
      <sz val="12"/>
      <color indexed="8"/>
      <name val="Times New Roman"/>
      <family val="1"/>
    </font>
    <font>
      <vertAlign val="superscript"/>
      <sz val="12"/>
      <color indexed="8"/>
      <name val="Times New Roman"/>
      <family val="1"/>
    </font>
    <font>
      <b/>
      <i/>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color indexed="12"/>
      <name val="Times New Roman"/>
      <family val="1"/>
    </font>
    <font>
      <sz val="8"/>
      <color indexed="8"/>
      <name val="Times New Roman"/>
      <family val="1"/>
    </font>
    <font>
      <b/>
      <sz val="12"/>
      <name val="Times New Roman"/>
      <family val="1"/>
    </font>
    <font>
      <i/>
      <sz val="10"/>
      <color indexed="8"/>
      <name val="Times New Roman"/>
      <family val="1"/>
    </font>
    <font>
      <sz val="11"/>
      <color indexed="8"/>
      <name val="Times New Roman"/>
      <family val="1"/>
    </font>
    <font>
      <sz val="10"/>
      <name val="Helv"/>
      <family val="0"/>
    </font>
    <font>
      <sz val="12"/>
      <name val="Helv"/>
      <family val="0"/>
    </font>
    <font>
      <i/>
      <sz val="12"/>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color indexed="8"/>
      </top>
      <bottom style="thin">
        <color indexed="8"/>
      </bottom>
    </border>
    <border>
      <left>
        <color indexed="63"/>
      </left>
      <right>
        <color indexed="63"/>
      </right>
      <top style="thin"/>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style="thin"/>
      <top style="thin"/>
      <bottom>
        <color indexed="63"/>
      </bottom>
    </border>
    <border>
      <left style="thin"/>
      <right style="thin"/>
      <top>
        <color indexed="63"/>
      </top>
      <bottom style="thin"/>
    </border>
  </borders>
  <cellStyleXfs count="61">
    <xf numFmtId="0" fontId="3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5" fillId="0" borderId="6" applyNumberFormat="0" applyFill="0" applyAlignment="0" applyProtection="0"/>
    <xf numFmtId="0" fontId="22" fillId="21" borderId="7" applyNumberFormat="0" applyAlignment="0" applyProtection="0"/>
    <xf numFmtId="0" fontId="11" fillId="0" borderId="0" applyNumberFormat="0" applyFill="0" applyBorder="0" applyAlignment="0" applyProtection="0"/>
    <xf numFmtId="0" fontId="17" fillId="22" borderId="0" applyNumberFormat="0" applyBorder="0" applyAlignment="0" applyProtection="0"/>
    <xf numFmtId="0" fontId="16"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5" fillId="4"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5" fillId="0" borderId="0" xfId="0" applyFont="1" applyAlignment="1">
      <alignment horizontal="center"/>
    </xf>
    <xf numFmtId="0" fontId="1" fillId="0" borderId="10" xfId="0" applyFont="1" applyBorder="1" applyAlignment="1">
      <alignment horizontal="center" wrapText="1"/>
    </xf>
    <xf numFmtId="0" fontId="1" fillId="0" borderId="10" xfId="0" applyFont="1" applyBorder="1" applyAlignment="1">
      <alignment wrapText="1"/>
    </xf>
    <xf numFmtId="0" fontId="1" fillId="0" borderId="10" xfId="0" applyFont="1" applyBorder="1" applyAlignment="1">
      <alignment horizontal="justify" wrapText="1"/>
    </xf>
    <xf numFmtId="0" fontId="6" fillId="0" borderId="11" xfId="0" applyFont="1" applyBorder="1" applyAlignment="1">
      <alignment horizontal="center" wrapText="1"/>
    </xf>
    <xf numFmtId="0" fontId="1" fillId="0" borderId="11" xfId="0" applyFont="1" applyBorder="1" applyAlignment="1">
      <alignment horizontal="center" wrapText="1"/>
    </xf>
    <xf numFmtId="0" fontId="6" fillId="0" borderId="10" xfId="0" applyFont="1" applyBorder="1" applyAlignment="1">
      <alignment horizontal="center" wrapText="1"/>
    </xf>
    <xf numFmtId="0" fontId="3" fillId="0" borderId="12" xfId="0" applyFont="1" applyBorder="1" applyAlignment="1">
      <alignment wrapText="1"/>
    </xf>
    <xf numFmtId="0" fontId="3" fillId="0" borderId="13" xfId="0" applyFont="1" applyBorder="1" applyAlignment="1">
      <alignment wrapText="1"/>
    </xf>
    <xf numFmtId="16" fontId="1" fillId="0" borderId="10" xfId="0" applyNumberFormat="1" applyFont="1" applyBorder="1" applyAlignment="1">
      <alignment horizontal="center" wrapText="1"/>
    </xf>
    <xf numFmtId="0" fontId="3" fillId="0" borderId="10" xfId="0" applyFont="1" applyBorder="1" applyAlignment="1">
      <alignment wrapText="1"/>
    </xf>
    <xf numFmtId="0" fontId="10" fillId="0" borderId="10" xfId="0" applyFont="1" applyBorder="1" applyAlignment="1">
      <alignment wrapText="1"/>
    </xf>
    <xf numFmtId="0" fontId="3" fillId="0" borderId="0" xfId="0" applyFont="1" applyAlignment="1">
      <alignment wrapText="1"/>
    </xf>
    <xf numFmtId="0" fontId="6" fillId="0" borderId="0" xfId="0" applyFont="1" applyAlignment="1">
      <alignment horizontal="center" wrapText="1"/>
    </xf>
    <xf numFmtId="0" fontId="1" fillId="0" borderId="0" xfId="0" applyFont="1" applyAlignment="1">
      <alignment horizontal="justify"/>
    </xf>
    <xf numFmtId="0" fontId="1" fillId="0" borderId="12" xfId="0" applyFont="1" applyBorder="1" applyAlignment="1">
      <alignment horizontal="center" wrapText="1"/>
    </xf>
    <xf numFmtId="49" fontId="3" fillId="0" borderId="0" xfId="0" applyNumberFormat="1" applyFont="1" applyAlignment="1">
      <alignment horizontal="left" vertical="center" wrapText="1"/>
    </xf>
    <xf numFmtId="0" fontId="3" fillId="0" borderId="0" xfId="0" applyFont="1" applyAlignment="1">
      <alignment horizontal="left" vertical="center" wrapText="1"/>
    </xf>
    <xf numFmtId="0" fontId="0" fillId="0" borderId="0" xfId="0" applyAlignment="1">
      <alignment vertical="center" wrapText="1"/>
    </xf>
    <xf numFmtId="0" fontId="0" fillId="0" borderId="0" xfId="0" applyAlignment="1">
      <alignment vertical="center"/>
    </xf>
    <xf numFmtId="0" fontId="1" fillId="0" borderId="0" xfId="0" applyFont="1" applyAlignment="1">
      <alignment horizontal="left" vertical="center" wrapText="1"/>
    </xf>
    <xf numFmtId="49" fontId="1" fillId="0" borderId="14"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1" fillId="0" borderId="14" xfId="0" applyFont="1" applyBorder="1" applyAlignment="1">
      <alignment horizontal="center" vertical="center" wrapText="1"/>
    </xf>
    <xf numFmtId="3" fontId="1" fillId="0" borderId="14"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1" fontId="1"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0" xfId="0" applyNumberFormat="1" applyFont="1" applyBorder="1" applyAlignment="1">
      <alignment vertical="center" wrapText="1"/>
    </xf>
    <xf numFmtId="49" fontId="1" fillId="0" borderId="12" xfId="0" applyNumberFormat="1" applyFont="1" applyBorder="1" applyAlignment="1">
      <alignment horizontal="center" vertical="center" wrapText="1"/>
    </xf>
    <xf numFmtId="49" fontId="1" fillId="0" borderId="12" xfId="0" applyNumberFormat="1" applyFont="1" applyBorder="1" applyAlignment="1">
      <alignment vertical="center" wrapText="1"/>
    </xf>
    <xf numFmtId="49" fontId="1" fillId="0" borderId="11" xfId="0" applyNumberFormat="1" applyFont="1" applyBorder="1" applyAlignment="1">
      <alignment horizontal="center" vertical="center" wrapText="1"/>
    </xf>
    <xf numFmtId="0" fontId="29" fillId="0" borderId="0" xfId="0" applyFont="1" applyAlignment="1">
      <alignment horizontal="left" vertical="center" wrapText="1"/>
    </xf>
    <xf numFmtId="0" fontId="29" fillId="0" borderId="0" xfId="0" applyFont="1" applyAlignment="1">
      <alignment horizontal="center" vertical="center" wrapText="1"/>
    </xf>
    <xf numFmtId="1" fontId="1" fillId="0" borderId="11" xfId="0" applyNumberFormat="1" applyFont="1" applyBorder="1" applyAlignment="1">
      <alignment horizontal="center" vertical="center" wrapText="1"/>
    </xf>
    <xf numFmtId="0" fontId="3" fillId="0" borderId="11" xfId="0" applyFont="1" applyBorder="1" applyAlignment="1">
      <alignment wrapText="1"/>
    </xf>
    <xf numFmtId="0" fontId="1" fillId="0" borderId="11" xfId="0" applyFont="1" applyBorder="1" applyAlignment="1">
      <alignment horizontal="center" vertical="center" wrapText="1"/>
    </xf>
    <xf numFmtId="180" fontId="1"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2" fontId="1" fillId="0" borderId="10" xfId="0" applyNumberFormat="1" applyFont="1" applyBorder="1" applyAlignment="1">
      <alignment horizontal="center" vertical="center" wrapText="1"/>
    </xf>
    <xf numFmtId="2" fontId="1" fillId="0" borderId="11" xfId="0" applyNumberFormat="1" applyFont="1" applyBorder="1" applyAlignment="1">
      <alignment horizontal="center" vertical="center" wrapText="1"/>
    </xf>
    <xf numFmtId="2" fontId="3" fillId="0" borderId="10" xfId="0" applyNumberFormat="1" applyFont="1" applyBorder="1" applyAlignment="1">
      <alignment wrapText="1"/>
    </xf>
    <xf numFmtId="1" fontId="1" fillId="0" borderId="10" xfId="0" applyNumberFormat="1" applyFont="1" applyBorder="1" applyAlignment="1">
      <alignment horizontal="center" wrapText="1"/>
    </xf>
    <xf numFmtId="0" fontId="30" fillId="0" borderId="14" xfId="0" applyFont="1" applyBorder="1" applyAlignment="1">
      <alignment horizontal="center" vertical="center"/>
    </xf>
    <xf numFmtId="49" fontId="1" fillId="0" borderId="0" xfId="0" applyNumberFormat="1" applyFont="1" applyAlignment="1">
      <alignment horizontal="left" vertical="center" wrapText="1"/>
    </xf>
    <xf numFmtId="49" fontId="31" fillId="0" borderId="11" xfId="0" applyNumberFormat="1" applyFont="1" applyBorder="1" applyAlignment="1">
      <alignment vertical="center" wrapText="1"/>
    </xf>
    <xf numFmtId="0" fontId="6" fillId="0" borderId="11" xfId="0" applyFont="1" applyBorder="1" applyAlignment="1">
      <alignment horizontal="left" vertical="center" wrapText="1"/>
    </xf>
    <xf numFmtId="2" fontId="31" fillId="0" borderId="11" xfId="0" applyNumberFormat="1" applyFont="1" applyBorder="1" applyAlignment="1">
      <alignment vertical="center" wrapText="1"/>
    </xf>
    <xf numFmtId="2" fontId="6" fillId="0" borderId="10" xfId="0" applyNumberFormat="1" applyFont="1" applyBorder="1" applyAlignment="1">
      <alignment vertical="center" wrapText="1"/>
    </xf>
    <xf numFmtId="0" fontId="1" fillId="0" borderId="15" xfId="0" applyFont="1" applyBorder="1" applyAlignment="1">
      <alignment horizontal="center" wrapText="1"/>
    </xf>
    <xf numFmtId="0" fontId="6"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6" fillId="0" borderId="15" xfId="0" applyFont="1" applyBorder="1" applyAlignment="1">
      <alignment horizontal="center" wrapText="1"/>
    </xf>
    <xf numFmtId="49" fontId="6" fillId="0" borderId="11" xfId="0" applyNumberFormat="1" applyFont="1" applyBorder="1" applyAlignment="1">
      <alignment horizontal="left" vertical="top" wrapText="1"/>
    </xf>
    <xf numFmtId="49" fontId="6" fillId="0" borderId="11" xfId="0" applyNumberFormat="1" applyFont="1" applyBorder="1" applyAlignment="1">
      <alignment vertical="top" wrapText="1"/>
    </xf>
    <xf numFmtId="49" fontId="1" fillId="0" borderId="11" xfId="0" applyNumberFormat="1" applyFont="1" applyBorder="1" applyAlignment="1">
      <alignment horizontal="center" vertical="center" wrapText="1"/>
    </xf>
    <xf numFmtId="180" fontId="1" fillId="0" borderId="11" xfId="0" applyNumberFormat="1" applyFont="1" applyBorder="1" applyAlignment="1">
      <alignment horizontal="center" vertical="center" wrapText="1"/>
    </xf>
    <xf numFmtId="1" fontId="5" fillId="0" borderId="11" xfId="0" applyNumberFormat="1" applyFont="1" applyBorder="1" applyAlignment="1">
      <alignment horizontal="center" vertical="center"/>
    </xf>
    <xf numFmtId="181" fontId="1" fillId="0" borderId="11" xfId="0" applyNumberFormat="1" applyFont="1" applyBorder="1" applyAlignment="1">
      <alignment horizontal="center" vertical="center" wrapText="1"/>
    </xf>
    <xf numFmtId="181" fontId="5" fillId="0" borderId="11" xfId="0" applyNumberFormat="1" applyFont="1" applyBorder="1" applyAlignment="1">
      <alignment horizontal="center" vertical="center"/>
    </xf>
    <xf numFmtId="180" fontId="1" fillId="0" borderId="11" xfId="0" applyNumberFormat="1" applyFont="1" applyBorder="1" applyAlignment="1">
      <alignment horizontal="center" vertical="center" wrapText="1"/>
    </xf>
    <xf numFmtId="180" fontId="1" fillId="0" borderId="16" xfId="0" applyNumberFormat="1" applyFont="1" applyBorder="1" applyAlignment="1">
      <alignment horizontal="center" vertical="center" wrapText="1"/>
    </xf>
    <xf numFmtId="181" fontId="6" fillId="0" borderId="11" xfId="0" applyNumberFormat="1" applyFont="1" applyBorder="1" applyAlignment="1">
      <alignment horizontal="left" vertical="center" wrapText="1"/>
    </xf>
    <xf numFmtId="181" fontId="1" fillId="0" borderId="11" xfId="0" applyNumberFormat="1" applyFont="1" applyBorder="1" applyAlignment="1">
      <alignment horizontal="center" vertical="center" wrapText="1"/>
    </xf>
    <xf numFmtId="1" fontId="1" fillId="0" borderId="16" xfId="0" applyNumberFormat="1" applyFont="1" applyBorder="1" applyAlignment="1">
      <alignment horizontal="center" vertical="center" wrapText="1"/>
    </xf>
    <xf numFmtId="49" fontId="6" fillId="0" borderId="11" xfId="0" applyNumberFormat="1" applyFont="1" applyBorder="1" applyAlignment="1">
      <alignment horizontal="left" vertical="center" wrapText="1"/>
    </xf>
    <xf numFmtId="1" fontId="6" fillId="0" borderId="11" xfId="0" applyNumberFormat="1" applyFont="1" applyBorder="1" applyAlignment="1">
      <alignment horizontal="left" vertical="center" wrapText="1"/>
    </xf>
    <xf numFmtId="2" fontId="5" fillId="0" borderId="11" xfId="0" applyNumberFormat="1" applyFont="1" applyBorder="1" applyAlignment="1">
      <alignment horizontal="center" vertical="center"/>
    </xf>
    <xf numFmtId="2" fontId="6" fillId="0" borderId="11" xfId="0" applyNumberFormat="1" applyFont="1" applyBorder="1" applyAlignment="1">
      <alignment horizontal="left" vertical="center" wrapText="1"/>
    </xf>
    <xf numFmtId="2" fontId="1" fillId="0" borderId="16" xfId="0" applyNumberFormat="1" applyFont="1" applyBorder="1" applyAlignment="1">
      <alignment horizontal="center" vertical="center" wrapText="1"/>
    </xf>
    <xf numFmtId="2" fontId="1" fillId="0" borderId="11" xfId="0" applyNumberFormat="1" applyFont="1" applyBorder="1" applyAlignment="1">
      <alignment horizontal="center" vertical="center" wrapText="1"/>
    </xf>
    <xf numFmtId="2" fontId="33" fillId="0" borderId="11" xfId="0" applyNumberFormat="1" applyFont="1" applyBorder="1" applyAlignment="1">
      <alignment vertical="center"/>
    </xf>
    <xf numFmtId="0" fontId="6" fillId="0" borderId="11" xfId="0" applyFont="1" applyBorder="1" applyAlignment="1">
      <alignment horizontal="left" vertical="top" wrapText="1"/>
    </xf>
    <xf numFmtId="0" fontId="6" fillId="0" borderId="11" xfId="0" applyFont="1" applyBorder="1" applyAlignment="1">
      <alignment vertical="top" wrapText="1"/>
    </xf>
    <xf numFmtId="49" fontId="5" fillId="0" borderId="11" xfId="0" applyNumberFormat="1" applyFont="1" applyBorder="1" applyAlignment="1" applyProtection="1">
      <alignment horizontal="center" vertical="center" wrapText="1"/>
      <protection/>
    </xf>
    <xf numFmtId="0" fontId="34" fillId="0" borderId="11" xfId="0" applyFont="1" applyBorder="1" applyAlignment="1">
      <alignment horizontal="center" vertical="center"/>
    </xf>
    <xf numFmtId="0" fontId="5" fillId="0" borderId="11" xfId="0" applyFont="1" applyBorder="1" applyAlignment="1">
      <alignment horizontal="center" vertical="center"/>
    </xf>
    <xf numFmtId="1" fontId="5" fillId="0" borderId="11" xfId="0" applyNumberFormat="1" applyFont="1" applyBorder="1" applyAlignment="1">
      <alignment horizontal="center" vertical="center"/>
    </xf>
    <xf numFmtId="1" fontId="5" fillId="0" borderId="11" xfId="0" applyNumberFormat="1" applyFont="1" applyBorder="1" applyAlignment="1" applyProtection="1">
      <alignment horizontal="center" vertical="center" wrapText="1"/>
      <protection/>
    </xf>
    <xf numFmtId="180" fontId="5" fillId="0" borderId="11" xfId="0" applyNumberFormat="1" applyFont="1" applyBorder="1" applyAlignment="1" applyProtection="1">
      <alignment horizontal="center" vertical="center" wrapText="1"/>
      <protection/>
    </xf>
    <xf numFmtId="1" fontId="32" fillId="0" borderId="11" xfId="0" applyNumberFormat="1" applyFont="1" applyBorder="1" applyAlignment="1">
      <alignment horizontal="center" vertical="center" wrapText="1"/>
    </xf>
    <xf numFmtId="0" fontId="1" fillId="0" borderId="17" xfId="0" applyFont="1" applyBorder="1" applyAlignment="1">
      <alignment horizontal="center" vertical="center" wrapText="1"/>
    </xf>
    <xf numFmtId="0" fontId="3" fillId="0" borderId="11" xfId="0" applyFont="1" applyBorder="1" applyAlignment="1">
      <alignment horizontal="left" vertical="center" wrapText="1"/>
    </xf>
    <xf numFmtId="1" fontId="5" fillId="0" borderId="11" xfId="0" applyNumberFormat="1" applyFont="1" applyBorder="1" applyAlignment="1">
      <alignment horizontal="center" vertical="center" wrapText="1"/>
    </xf>
    <xf numFmtId="180" fontId="5" fillId="0" borderId="11" xfId="0" applyNumberFormat="1" applyFont="1" applyBorder="1" applyAlignment="1">
      <alignment horizontal="center" vertical="center" wrapText="1"/>
    </xf>
    <xf numFmtId="0" fontId="1" fillId="0" borderId="18" xfId="0" applyFont="1" applyBorder="1" applyAlignment="1">
      <alignment horizontal="center" vertical="center" wrapText="1"/>
    </xf>
    <xf numFmtId="2" fontId="6" fillId="0" borderId="10" xfId="0" applyNumberFormat="1" applyFont="1" applyBorder="1" applyAlignment="1">
      <alignment wrapText="1"/>
    </xf>
    <xf numFmtId="0" fontId="1" fillId="0" borderId="13" xfId="0" applyFont="1" applyBorder="1" applyAlignment="1">
      <alignment horizontal="center" wrapText="1"/>
    </xf>
    <xf numFmtId="0" fontId="1" fillId="0" borderId="17" xfId="0" applyFont="1" applyBorder="1" applyAlignment="1">
      <alignment horizontal="left" wrapText="1"/>
    </xf>
    <xf numFmtId="0" fontId="1" fillId="0" borderId="19" xfId="0" applyFont="1" applyBorder="1" applyAlignment="1">
      <alignment horizontal="left" wrapText="1"/>
    </xf>
    <xf numFmtId="0" fontId="1" fillId="0" borderId="18" xfId="0" applyFont="1" applyBorder="1" applyAlignment="1">
      <alignment horizontal="left" wrapText="1"/>
    </xf>
    <xf numFmtId="0" fontId="2" fillId="0" borderId="0" xfId="0" applyFont="1" applyAlignment="1">
      <alignment horizontal="center"/>
    </xf>
    <xf numFmtId="0" fontId="4" fillId="0" borderId="0" xfId="0" applyFont="1" applyAlignment="1">
      <alignment horizontal="left" vertical="center" wrapText="1"/>
    </xf>
    <xf numFmtId="49" fontId="28" fillId="0" borderId="14"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6" xfId="0" applyFont="1" applyBorder="1" applyAlignment="1">
      <alignment horizontal="center" vertical="center" wrapText="1"/>
    </xf>
    <xf numFmtId="0" fontId="28" fillId="0" borderId="14" xfId="0" applyFont="1" applyBorder="1" applyAlignment="1">
      <alignment horizontal="center" vertical="center" wrapText="1"/>
    </xf>
    <xf numFmtId="0" fontId="3" fillId="0" borderId="0" xfId="0" applyFont="1" applyAlignment="1">
      <alignment horizontal="left" vertical="center" wrapText="1"/>
    </xf>
    <xf numFmtId="0" fontId="8" fillId="0" borderId="14" xfId="0" applyFont="1" applyBorder="1" applyAlignment="1">
      <alignment horizontal="left" vertical="center" wrapText="1"/>
    </xf>
    <xf numFmtId="0" fontId="3" fillId="0" borderId="0" xfId="0" applyFont="1" applyAlignment="1">
      <alignment horizontal="left" wrapText="1"/>
    </xf>
    <xf numFmtId="0" fontId="1" fillId="0" borderId="0" xfId="0" applyFont="1" applyAlignment="1">
      <alignment horizontal="right" wrapText="1"/>
    </xf>
    <xf numFmtId="0" fontId="29" fillId="0" borderId="2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8" fillId="0" borderId="15" xfId="0" applyFont="1" applyBorder="1" applyAlignment="1">
      <alignment horizontal="left" wrapText="1"/>
    </xf>
    <xf numFmtId="0" fontId="8" fillId="0" borderId="20" xfId="0" applyFont="1" applyBorder="1" applyAlignment="1">
      <alignment horizontal="left" wrapText="1"/>
    </xf>
    <xf numFmtId="0" fontId="8" fillId="0" borderId="16" xfId="0" applyFont="1" applyBorder="1" applyAlignment="1">
      <alignment horizontal="left" wrapText="1"/>
    </xf>
    <xf numFmtId="0" fontId="1" fillId="0" borderId="15" xfId="0" applyFont="1" applyBorder="1" applyAlignment="1">
      <alignment horizontal="center" wrapText="1"/>
    </xf>
    <xf numFmtId="0" fontId="1" fillId="0" borderId="16" xfId="0" applyFont="1" applyBorder="1" applyAlignment="1">
      <alignment horizontal="center" wrapText="1"/>
    </xf>
    <xf numFmtId="49" fontId="1" fillId="0" borderId="22" xfId="0" applyNumberFormat="1" applyFont="1" applyBorder="1" applyAlignment="1">
      <alignment horizontal="center" vertical="center" wrapText="1"/>
    </xf>
    <xf numFmtId="49" fontId="1" fillId="0" borderId="23" xfId="0" applyNumberFormat="1" applyFont="1" applyBorder="1" applyAlignment="1">
      <alignment horizontal="center" vertical="center" wrapText="1"/>
    </xf>
    <xf numFmtId="49" fontId="8" fillId="0" borderId="24" xfId="0" applyNumberFormat="1" applyFont="1" applyBorder="1" applyAlignment="1">
      <alignment horizontal="left" vertical="center" wrapText="1"/>
    </xf>
    <xf numFmtId="49" fontId="8" fillId="0" borderId="25" xfId="0" applyNumberFormat="1" applyFont="1" applyBorder="1" applyAlignment="1">
      <alignment horizontal="left" vertical="center" wrapText="1"/>
    </xf>
    <xf numFmtId="49" fontId="8" fillId="0" borderId="26" xfId="0" applyNumberFormat="1" applyFont="1" applyBorder="1" applyAlignment="1">
      <alignment horizontal="left" vertical="center" wrapText="1"/>
    </xf>
    <xf numFmtId="1" fontId="1" fillId="0" borderId="11" xfId="0" applyNumberFormat="1" applyFont="1" applyBorder="1" applyAlignment="1">
      <alignment horizontal="center" vertical="center" wrapText="1"/>
    </xf>
    <xf numFmtId="0" fontId="1" fillId="0" borderId="11" xfId="0" applyFont="1" applyBorder="1" applyAlignment="1">
      <alignment horizontal="left" wrapText="1"/>
    </xf>
    <xf numFmtId="0" fontId="1" fillId="0" borderId="11" xfId="0" applyFont="1" applyBorder="1" applyAlignment="1">
      <alignment horizontal="center" wrapText="1"/>
    </xf>
    <xf numFmtId="49" fontId="8" fillId="0" borderId="15" xfId="0" applyNumberFormat="1" applyFont="1" applyBorder="1" applyAlignment="1">
      <alignment horizontal="left" wrapText="1"/>
    </xf>
    <xf numFmtId="0" fontId="8" fillId="0" borderId="27" xfId="0" applyFont="1" applyBorder="1" applyAlignment="1">
      <alignment horizontal="left" wrapText="1"/>
    </xf>
    <xf numFmtId="0" fontId="8" fillId="0" borderId="14" xfId="0" applyFont="1" applyBorder="1" applyAlignment="1">
      <alignment horizontal="left" wrapText="1"/>
    </xf>
    <xf numFmtId="0" fontId="8" fillId="0" borderId="28" xfId="0" applyFont="1" applyBorder="1" applyAlignment="1">
      <alignment horizontal="left" wrapText="1"/>
    </xf>
    <xf numFmtId="0" fontId="8" fillId="0" borderId="29" xfId="0" applyFont="1" applyBorder="1" applyAlignment="1">
      <alignment horizontal="left" wrapText="1"/>
    </xf>
    <xf numFmtId="49" fontId="6" fillId="0" borderId="22" xfId="0" applyNumberFormat="1" applyFont="1" applyBorder="1" applyAlignment="1">
      <alignment horizontal="center" vertical="center" wrapText="1"/>
    </xf>
    <xf numFmtId="49" fontId="6" fillId="0" borderId="30" xfId="0" applyNumberFormat="1" applyFont="1" applyBorder="1" applyAlignment="1">
      <alignment horizontal="center" vertical="center" wrapText="1"/>
    </xf>
    <xf numFmtId="49" fontId="6" fillId="0" borderId="23" xfId="0" applyNumberFormat="1" applyFont="1" applyBorder="1" applyAlignment="1">
      <alignment horizontal="center" vertical="center" wrapText="1"/>
    </xf>
    <xf numFmtId="49" fontId="6" fillId="0" borderId="31" xfId="0" applyNumberFormat="1" applyFont="1" applyBorder="1" applyAlignment="1">
      <alignment horizontal="center" vertical="center" wrapText="1"/>
    </xf>
    <xf numFmtId="49" fontId="6" fillId="0" borderId="32" xfId="0" applyNumberFormat="1" applyFont="1" applyBorder="1" applyAlignment="1">
      <alignment horizontal="center" vertical="center" wrapText="1"/>
    </xf>
    <xf numFmtId="49" fontId="6" fillId="0" borderId="33" xfId="0" applyNumberFormat="1" applyFont="1" applyBorder="1" applyAlignment="1">
      <alignment horizontal="center" vertical="center" wrapText="1"/>
    </xf>
    <xf numFmtId="0" fontId="9" fillId="0" borderId="0" xfId="0" applyFont="1" applyAlignment="1">
      <alignment horizontal="left" wrapText="1"/>
    </xf>
    <xf numFmtId="49" fontId="6" fillId="0" borderId="12" xfId="0" applyNumberFormat="1" applyFont="1" applyBorder="1" applyAlignment="1">
      <alignment horizontal="center" vertical="center" wrapText="1"/>
    </xf>
    <xf numFmtId="49" fontId="6" fillId="0" borderId="34"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8" fillId="0" borderId="15" xfId="0" applyFont="1" applyBorder="1" applyAlignment="1">
      <alignment horizontal="center" wrapText="1"/>
    </xf>
    <xf numFmtId="0" fontId="8" fillId="0" borderId="20" xfId="0" applyFont="1" applyBorder="1" applyAlignment="1">
      <alignment horizontal="center" wrapText="1"/>
    </xf>
    <xf numFmtId="0" fontId="8" fillId="0" borderId="16" xfId="0" applyFont="1" applyBorder="1" applyAlignment="1">
      <alignment horizontal="center" wrapText="1"/>
    </xf>
    <xf numFmtId="0" fontId="1" fillId="0" borderId="12" xfId="0" applyFont="1" applyBorder="1" applyAlignment="1">
      <alignment wrapText="1"/>
    </xf>
    <xf numFmtId="0" fontId="1" fillId="0" borderId="13" xfId="0" applyFont="1" applyBorder="1" applyAlignment="1">
      <alignment wrapText="1"/>
    </xf>
    <xf numFmtId="0" fontId="1" fillId="0" borderId="0" xfId="0" applyFont="1" applyAlignment="1">
      <alignment horizontal="left" wrapText="1"/>
    </xf>
    <xf numFmtId="0" fontId="7" fillId="0" borderId="0" xfId="0" applyFont="1" applyAlignment="1">
      <alignment horizontal="right"/>
    </xf>
    <xf numFmtId="0" fontId="1" fillId="0" borderId="0" xfId="0" applyFont="1" applyAlignment="1">
      <alignment horizontal="right"/>
    </xf>
    <xf numFmtId="49" fontId="1" fillId="0" borderId="0" xfId="0" applyNumberFormat="1" applyFont="1" applyAlignment="1">
      <alignment horizontal="left" vertical="center" wrapText="1"/>
    </xf>
    <xf numFmtId="0" fontId="35" fillId="0" borderId="11" xfId="0" applyFont="1" applyBorder="1" applyAlignment="1">
      <alignment horizontal="left"/>
    </xf>
    <xf numFmtId="2" fontId="8" fillId="0" borderId="24" xfId="0" applyNumberFormat="1" applyFont="1" applyBorder="1" applyAlignment="1">
      <alignment horizontal="left" vertical="center" wrapText="1"/>
    </xf>
    <xf numFmtId="2" fontId="8" fillId="0" borderId="25" xfId="0" applyNumberFormat="1" applyFont="1" applyBorder="1" applyAlignment="1">
      <alignment horizontal="left" vertical="center" wrapText="1"/>
    </xf>
    <xf numFmtId="2" fontId="8" fillId="0" borderId="26" xfId="0" applyNumberFormat="1" applyFont="1" applyBorder="1" applyAlignment="1">
      <alignment horizontal="left" vertical="center" wrapText="1"/>
    </xf>
    <xf numFmtId="1" fontId="1" fillId="0" borderId="11" xfId="0" applyNumberFormat="1" applyFont="1" applyFill="1" applyBorder="1" applyAlignment="1">
      <alignment horizontal="center" vertical="center" wrapText="1"/>
    </xf>
    <xf numFmtId="2" fontId="8" fillId="0" borderId="0" xfId="0" applyNumberFormat="1" applyFont="1" applyBorder="1" applyAlignment="1">
      <alignment horizontal="left" vertical="center" wrapText="1"/>
    </xf>
    <xf numFmtId="2" fontId="8" fillId="0" borderId="14" xfId="0" applyNumberFormat="1" applyFont="1" applyBorder="1" applyAlignment="1">
      <alignment horizontal="left" vertical="center" wrapText="1"/>
    </xf>
    <xf numFmtId="49" fontId="8" fillId="0" borderId="14" xfId="0" applyNumberFormat="1" applyFont="1" applyBorder="1" applyAlignment="1">
      <alignment horizontal="left" vertical="center" wrapText="1"/>
    </xf>
    <xf numFmtId="0" fontId="3" fillId="0" borderId="34" xfId="0" applyFont="1" applyBorder="1" applyAlignment="1">
      <alignment wrapText="1"/>
    </xf>
    <xf numFmtId="0" fontId="1" fillId="0" borderId="34" xfId="0" applyFont="1" applyBorder="1" applyAlignment="1">
      <alignment horizontal="center" wrapText="1"/>
    </xf>
    <xf numFmtId="0" fontId="8" fillId="0" borderId="11" xfId="0" applyFont="1" applyBorder="1" applyAlignment="1">
      <alignment horizontal="left" wrapText="1"/>
    </xf>
    <xf numFmtId="2" fontId="6" fillId="0" borderId="12" xfId="0" applyNumberFormat="1" applyFont="1" applyBorder="1" applyAlignment="1">
      <alignment wrapText="1"/>
    </xf>
    <xf numFmtId="49" fontId="1" fillId="0" borderId="35" xfId="0" applyNumberFormat="1" applyFont="1" applyBorder="1" applyAlignment="1">
      <alignment horizontal="center" vertical="center" wrapText="1"/>
    </xf>
    <xf numFmtId="2" fontId="1" fillId="0" borderId="12" xfId="0" applyNumberFormat="1" applyFont="1" applyBorder="1" applyAlignment="1">
      <alignment horizontal="center" vertical="center" wrapText="1"/>
    </xf>
    <xf numFmtId="2" fontId="3" fillId="0" borderId="13" xfId="0" applyNumberFormat="1" applyFont="1" applyBorder="1" applyAlignment="1">
      <alignment wrapText="1"/>
    </xf>
    <xf numFmtId="1" fontId="1" fillId="0" borderId="13" xfId="0" applyNumberFormat="1" applyFont="1" applyBorder="1" applyAlignment="1">
      <alignment horizontal="center" wrapText="1"/>
    </xf>
    <xf numFmtId="2" fontId="1" fillId="0" borderId="13" xfId="0" applyNumberFormat="1" applyFont="1" applyBorder="1" applyAlignment="1">
      <alignment horizontal="center" vertical="center" wrapText="1"/>
    </xf>
    <xf numFmtId="2" fontId="1" fillId="0" borderId="13" xfId="0" applyNumberFormat="1" applyFont="1" applyBorder="1" applyAlignment="1">
      <alignment horizontal="center" wrapText="1"/>
    </xf>
    <xf numFmtId="2" fontId="6" fillId="0" borderId="11" xfId="0" applyNumberFormat="1" applyFont="1" applyBorder="1" applyAlignment="1">
      <alignment wrapText="1"/>
    </xf>
    <xf numFmtId="0" fontId="1" fillId="0" borderId="12" xfId="0" applyFont="1" applyBorder="1" applyAlignment="1">
      <alignment horizontal="center" vertical="center" wrapText="1"/>
    </xf>
    <xf numFmtId="2" fontId="6" fillId="0" borderId="12" xfId="0" applyNumberFormat="1" applyFont="1" applyBorder="1" applyAlignment="1">
      <alignment vertical="center" wrapText="1"/>
    </xf>
    <xf numFmtId="1" fontId="1" fillId="0" borderId="12" xfId="0" applyNumberFormat="1" applyFont="1" applyBorder="1" applyAlignment="1">
      <alignment horizontal="center" vertical="center" wrapText="1"/>
    </xf>
    <xf numFmtId="2" fontId="6" fillId="0" borderId="11" xfId="0" applyNumberFormat="1" applyFont="1" applyBorder="1" applyAlignment="1">
      <alignment vertical="center" wrapText="1"/>
    </xf>
    <xf numFmtId="0" fontId="1" fillId="0" borderId="31" xfId="0" applyFont="1" applyBorder="1" applyAlignment="1">
      <alignment horizontal="center" wrapText="1"/>
    </xf>
    <xf numFmtId="0" fontId="6" fillId="0" borderId="36" xfId="0" applyFont="1" applyBorder="1" applyAlignment="1">
      <alignment vertical="top" wrapText="1"/>
    </xf>
    <xf numFmtId="1" fontId="1" fillId="0" borderId="36" xfId="0" applyNumberFormat="1" applyFont="1" applyBorder="1" applyAlignment="1">
      <alignment horizontal="center" vertical="center" wrapText="1"/>
    </xf>
    <xf numFmtId="0" fontId="5" fillId="0" borderId="36" xfId="0" applyFont="1" applyBorder="1" applyAlignment="1">
      <alignment horizontal="center" vertical="center"/>
    </xf>
    <xf numFmtId="1" fontId="5" fillId="0" borderId="36" xfId="0" applyNumberFormat="1" applyFont="1" applyBorder="1" applyAlignment="1">
      <alignment horizontal="center" vertical="center"/>
    </xf>
    <xf numFmtId="0" fontId="1" fillId="0" borderId="33" xfId="0" applyFont="1" applyBorder="1" applyAlignment="1">
      <alignment horizontal="center" vertical="center" wrapText="1"/>
    </xf>
    <xf numFmtId="1" fontId="1" fillId="0" borderId="13"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0" borderId="22" xfId="0" applyFont="1" applyBorder="1" applyAlignment="1">
      <alignment horizontal="center" wrapText="1"/>
    </xf>
    <xf numFmtId="0" fontId="6" fillId="0" borderId="35" xfId="0" applyFont="1" applyBorder="1" applyAlignment="1">
      <alignment horizontal="left" vertical="top" wrapText="1"/>
    </xf>
    <xf numFmtId="1" fontId="1" fillId="0" borderId="35" xfId="0" applyNumberFormat="1" applyFont="1" applyBorder="1" applyAlignment="1">
      <alignment horizontal="center" vertical="center" wrapText="1"/>
    </xf>
    <xf numFmtId="0" fontId="1" fillId="0" borderId="35" xfId="0" applyFont="1" applyBorder="1" applyAlignment="1">
      <alignment horizontal="center" vertical="center" wrapText="1"/>
    </xf>
    <xf numFmtId="1" fontId="5" fillId="0" borderId="35" xfId="0" applyNumberFormat="1" applyFont="1" applyBorder="1" applyAlignment="1">
      <alignment horizontal="center" vertical="center"/>
    </xf>
    <xf numFmtId="0" fontId="1" fillId="0" borderId="23" xfId="0" applyFont="1" applyBorder="1" applyAlignment="1">
      <alignment horizontal="center" vertical="center" wrapText="1"/>
    </xf>
    <xf numFmtId="0" fontId="8" fillId="0" borderId="22" xfId="0" applyFont="1" applyBorder="1" applyAlignment="1">
      <alignment horizontal="left" wrapText="1"/>
    </xf>
    <xf numFmtId="0" fontId="8" fillId="0" borderId="30" xfId="0" applyFont="1" applyBorder="1" applyAlignment="1">
      <alignment horizontal="left" wrapText="1"/>
    </xf>
    <xf numFmtId="0" fontId="8" fillId="0" borderId="23" xfId="0" applyFont="1" applyBorder="1" applyAlignment="1">
      <alignment horizontal="left" wrapText="1"/>
    </xf>
    <xf numFmtId="0" fontId="8" fillId="0" borderId="11" xfId="0" applyFont="1" applyBorder="1" applyAlignment="1">
      <alignment horizontal="left" vertical="center" wrapText="1"/>
    </xf>
    <xf numFmtId="2" fontId="1" fillId="0" borderId="35"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70"/>
  <sheetViews>
    <sheetView tabSelected="1" zoomScalePageLayoutView="0" workbookViewId="0" topLeftCell="A109">
      <selection activeCell="J111" sqref="J111"/>
    </sheetView>
  </sheetViews>
  <sheetFormatPr defaultColWidth="9.00390625" defaultRowHeight="12.75"/>
  <cols>
    <col min="1" max="1" width="8.50390625" style="0" customWidth="1"/>
    <col min="2" max="2" width="22.125" style="0" customWidth="1"/>
    <col min="3" max="3" width="12.625" style="0" customWidth="1"/>
    <col min="4" max="4" width="10.50390625" style="0" customWidth="1"/>
    <col min="5" max="5" width="12.50390625" style="0" customWidth="1"/>
    <col min="6" max="6" width="12.625" style="0" bestFit="1" customWidth="1"/>
    <col min="7" max="7" width="12.125" style="0" customWidth="1"/>
    <col min="8" max="8" width="13.125" style="0" customWidth="1"/>
    <col min="9" max="9" width="13.125" style="0" bestFit="1" customWidth="1"/>
    <col min="10" max="10" width="13.125" style="0" customWidth="1"/>
    <col min="11" max="12" width="12.125" style="0" customWidth="1"/>
  </cols>
  <sheetData>
    <row r="1" spans="1:12" ht="17.25">
      <c r="A1" s="95" t="s">
        <v>0</v>
      </c>
      <c r="B1" s="95"/>
      <c r="C1" s="95"/>
      <c r="D1" s="95"/>
      <c r="E1" s="95"/>
      <c r="F1" s="95"/>
      <c r="G1" s="95"/>
      <c r="H1" s="95"/>
      <c r="I1" s="95"/>
      <c r="J1" s="95"/>
      <c r="K1" s="95"/>
      <c r="L1" s="95"/>
    </row>
    <row r="2" spans="1:12" ht="17.25">
      <c r="A2" s="95" t="s">
        <v>96</v>
      </c>
      <c r="B2" s="95"/>
      <c r="C2" s="95"/>
      <c r="D2" s="95"/>
      <c r="E2" s="95"/>
      <c r="F2" s="95"/>
      <c r="G2" s="95"/>
      <c r="H2" s="95"/>
      <c r="I2" s="95"/>
      <c r="J2" s="95"/>
      <c r="K2" s="95"/>
      <c r="L2" s="95"/>
    </row>
    <row r="3" spans="1:12" ht="23.25" customHeight="1">
      <c r="A3" s="48" t="s">
        <v>1</v>
      </c>
      <c r="B3" s="23" t="s">
        <v>109</v>
      </c>
      <c r="C3" s="97" t="s">
        <v>97</v>
      </c>
      <c r="D3" s="97"/>
      <c r="E3" s="97"/>
      <c r="F3" s="97"/>
      <c r="G3" s="97"/>
      <c r="H3" s="97"/>
      <c r="I3" s="97"/>
      <c r="J3" s="97"/>
      <c r="K3" s="97"/>
      <c r="L3" s="18"/>
    </row>
    <row r="4" spans="1:12" ht="15" customHeight="1">
      <c r="A4" s="36" t="s">
        <v>104</v>
      </c>
      <c r="B4" s="37" t="s">
        <v>105</v>
      </c>
      <c r="C4" s="36"/>
      <c r="D4" s="36"/>
      <c r="E4" s="36"/>
      <c r="F4" s="108" t="s">
        <v>103</v>
      </c>
      <c r="G4" s="108"/>
      <c r="H4" s="108"/>
      <c r="I4" s="108"/>
      <c r="J4" s="36"/>
      <c r="K4" s="36"/>
      <c r="L4" s="36"/>
    </row>
    <row r="5" spans="1:12" ht="12.75">
      <c r="A5" s="96"/>
      <c r="B5" s="96"/>
      <c r="C5" s="96"/>
      <c r="D5" s="96"/>
      <c r="E5" s="96"/>
      <c r="F5" s="96"/>
      <c r="G5" s="96"/>
      <c r="H5" s="96"/>
      <c r="I5" s="96"/>
      <c r="J5" s="96"/>
      <c r="K5" s="96"/>
      <c r="L5" s="96"/>
    </row>
    <row r="6" spans="1:12" ht="15" customHeight="1">
      <c r="A6" s="22" t="s">
        <v>2</v>
      </c>
      <c r="B6" s="25">
        <v>1110000</v>
      </c>
      <c r="C6" s="97" t="str">
        <f>C3</f>
        <v>Управління молоді та спорту ОДА</v>
      </c>
      <c r="D6" s="103"/>
      <c r="E6" s="103"/>
      <c r="F6" s="103"/>
      <c r="G6" s="103"/>
      <c r="H6" s="103"/>
      <c r="I6" s="103"/>
      <c r="J6" s="103"/>
      <c r="K6" s="103"/>
      <c r="L6" s="19"/>
    </row>
    <row r="7" spans="1:12" ht="16.5" customHeight="1">
      <c r="A7" s="36" t="s">
        <v>101</v>
      </c>
      <c r="B7" s="37" t="s">
        <v>102</v>
      </c>
      <c r="C7" s="36"/>
      <c r="D7" s="36"/>
      <c r="E7" s="36"/>
      <c r="F7" s="108" t="s">
        <v>100</v>
      </c>
      <c r="G7" s="108"/>
      <c r="H7" s="108"/>
      <c r="I7" s="108"/>
      <c r="J7" s="36"/>
      <c r="K7" s="36"/>
      <c r="L7" s="36"/>
    </row>
    <row r="8" spans="1:12" ht="12.75">
      <c r="A8" s="20"/>
      <c r="B8" s="21"/>
      <c r="C8" s="21"/>
      <c r="D8" s="21"/>
      <c r="E8" s="21"/>
      <c r="F8" s="21"/>
      <c r="G8" s="21"/>
      <c r="H8" s="21"/>
      <c r="I8" s="21"/>
      <c r="J8" s="21"/>
      <c r="K8" s="21"/>
      <c r="L8" s="21"/>
    </row>
    <row r="9" spans="1:12" ht="20.25" customHeight="1">
      <c r="A9" s="22" t="s">
        <v>98</v>
      </c>
      <c r="B9" s="26" t="s">
        <v>117</v>
      </c>
      <c r="C9" s="103" t="s">
        <v>118</v>
      </c>
      <c r="D9" s="103"/>
      <c r="E9" s="103"/>
      <c r="F9" s="103"/>
      <c r="G9" s="103"/>
      <c r="H9" s="103"/>
      <c r="I9" s="103"/>
      <c r="J9" s="103"/>
      <c r="K9" s="103"/>
      <c r="L9" s="19"/>
    </row>
    <row r="10" spans="1:12" ht="21" customHeight="1">
      <c r="A10" s="36" t="s">
        <v>107</v>
      </c>
      <c r="B10" s="36" t="s">
        <v>108</v>
      </c>
      <c r="C10" s="36"/>
      <c r="D10" s="36"/>
      <c r="E10" s="36"/>
      <c r="F10" s="108" t="s">
        <v>106</v>
      </c>
      <c r="G10" s="108"/>
      <c r="H10" s="108"/>
      <c r="I10" s="108"/>
      <c r="J10" s="36"/>
      <c r="K10" s="36"/>
      <c r="L10" s="36"/>
    </row>
    <row r="11" spans="1:12" ht="30" customHeight="1">
      <c r="A11" s="104" t="s">
        <v>3</v>
      </c>
      <c r="B11" s="104"/>
      <c r="C11" s="104"/>
      <c r="D11" s="104"/>
      <c r="E11" s="104"/>
      <c r="F11" s="104"/>
      <c r="G11" s="104"/>
      <c r="H11" s="104"/>
      <c r="I11" s="104"/>
      <c r="J11" s="104"/>
      <c r="K11" s="104"/>
      <c r="L11" s="21"/>
    </row>
    <row r="12" spans="1:12" ht="36.75" customHeight="1">
      <c r="A12" s="105" t="s">
        <v>119</v>
      </c>
      <c r="B12" s="105"/>
      <c r="C12" s="105"/>
      <c r="D12" s="105"/>
      <c r="E12" s="105"/>
      <c r="F12" s="105"/>
      <c r="G12" s="105"/>
      <c r="H12" s="105"/>
      <c r="I12" s="105"/>
      <c r="J12" s="105"/>
      <c r="K12" s="105"/>
      <c r="L12" s="21"/>
    </row>
    <row r="13" spans="1:12" ht="12.75">
      <c r="A13" s="20"/>
      <c r="B13" s="21"/>
      <c r="C13" s="21"/>
      <c r="D13" s="21"/>
      <c r="E13" s="21"/>
      <c r="F13" s="21"/>
      <c r="G13" s="21"/>
      <c r="H13" s="21"/>
      <c r="I13" s="21"/>
      <c r="J13" s="21"/>
      <c r="K13" s="21"/>
      <c r="L13" s="21"/>
    </row>
    <row r="14" spans="1:12" ht="19.5" customHeight="1">
      <c r="A14" s="104" t="s">
        <v>4</v>
      </c>
      <c r="B14" s="104"/>
      <c r="C14" s="104"/>
      <c r="D14" s="104"/>
      <c r="E14" s="104"/>
      <c r="F14" s="104"/>
      <c r="G14" s="104"/>
      <c r="H14" s="104"/>
      <c r="I14" s="104"/>
      <c r="J14" s="104"/>
      <c r="K14" s="104"/>
      <c r="L14" s="21"/>
    </row>
    <row r="15" spans="1:12" ht="23.25" customHeight="1">
      <c r="A15" s="106" t="s">
        <v>112</v>
      </c>
      <c r="B15" s="106"/>
      <c r="C15" s="106"/>
      <c r="D15" s="106"/>
      <c r="E15" s="106"/>
      <c r="F15" s="106"/>
      <c r="G15" s="106"/>
      <c r="H15" s="106"/>
      <c r="I15" s="106"/>
      <c r="J15" s="106"/>
      <c r="K15" s="106"/>
      <c r="L15" s="106"/>
    </row>
    <row r="16" ht="15">
      <c r="A16" s="2"/>
    </row>
    <row r="17" spans="1:12" ht="15.75" customHeight="1">
      <c r="A17" s="98" t="s">
        <v>5</v>
      </c>
      <c r="B17" s="98" t="s">
        <v>6</v>
      </c>
      <c r="C17" s="100" t="s">
        <v>7</v>
      </c>
      <c r="D17" s="101"/>
      <c r="E17" s="101"/>
      <c r="F17" s="102"/>
      <c r="G17" s="100" t="s">
        <v>8</v>
      </c>
      <c r="H17" s="101"/>
      <c r="I17" s="102"/>
      <c r="J17" s="100" t="s">
        <v>9</v>
      </c>
      <c r="K17" s="101"/>
      <c r="L17" s="102"/>
    </row>
    <row r="18" spans="1:12" ht="26.25">
      <c r="A18" s="99"/>
      <c r="B18" s="99"/>
      <c r="C18" s="100" t="s">
        <v>10</v>
      </c>
      <c r="D18" s="102"/>
      <c r="E18" s="27" t="s">
        <v>11</v>
      </c>
      <c r="F18" s="27" t="s">
        <v>12</v>
      </c>
      <c r="G18" s="27" t="s">
        <v>10</v>
      </c>
      <c r="H18" s="27" t="s">
        <v>11</v>
      </c>
      <c r="I18" s="27" t="s">
        <v>12</v>
      </c>
      <c r="J18" s="27" t="s">
        <v>10</v>
      </c>
      <c r="K18" s="27" t="s">
        <v>11</v>
      </c>
      <c r="L18" s="27" t="s">
        <v>12</v>
      </c>
    </row>
    <row r="19" spans="1:12" ht="45" customHeight="1">
      <c r="A19" s="28" t="s">
        <v>13</v>
      </c>
      <c r="B19" s="29" t="s">
        <v>14</v>
      </c>
      <c r="C19" s="109">
        <v>15586600</v>
      </c>
      <c r="D19" s="110"/>
      <c r="E19" s="28">
        <v>4345600</v>
      </c>
      <c r="F19" s="28">
        <f>C19+E19</f>
        <v>19932200</v>
      </c>
      <c r="G19" s="28">
        <v>15308995</v>
      </c>
      <c r="H19" s="28">
        <v>3973223</v>
      </c>
      <c r="I19" s="28">
        <f>G19+H19</f>
        <v>19282218</v>
      </c>
      <c r="J19" s="28">
        <f>G19-C19</f>
        <v>-277605</v>
      </c>
      <c r="K19" s="28">
        <f>H19-E19</f>
        <v>-372377</v>
      </c>
      <c r="L19" s="30">
        <f>J19+K19</f>
        <v>-649982</v>
      </c>
    </row>
    <row r="20" spans="1:12" ht="15.75" customHeight="1">
      <c r="A20" s="111" t="s">
        <v>99</v>
      </c>
      <c r="B20" s="112"/>
      <c r="C20" s="112"/>
      <c r="D20" s="112"/>
      <c r="E20" s="112"/>
      <c r="F20" s="112"/>
      <c r="G20" s="112"/>
      <c r="H20" s="112"/>
      <c r="I20" s="112"/>
      <c r="J20" s="112"/>
      <c r="K20" s="112"/>
      <c r="L20" s="113"/>
    </row>
    <row r="21" spans="1:12" ht="15.75" customHeight="1">
      <c r="A21" s="4" t="s">
        <v>15</v>
      </c>
      <c r="B21" s="5" t="s">
        <v>16</v>
      </c>
      <c r="C21" s="114" t="s">
        <v>15</v>
      </c>
      <c r="D21" s="115"/>
      <c r="E21" s="3" t="s">
        <v>15</v>
      </c>
      <c r="F21" s="3" t="s">
        <v>15</v>
      </c>
      <c r="G21" s="3" t="s">
        <v>15</v>
      </c>
      <c r="H21" s="3" t="s">
        <v>15</v>
      </c>
      <c r="I21" s="3" t="s">
        <v>15</v>
      </c>
      <c r="J21" s="3" t="s">
        <v>15</v>
      </c>
      <c r="K21" s="3" t="s">
        <v>15</v>
      </c>
      <c r="L21" s="3" t="s">
        <v>15</v>
      </c>
    </row>
    <row r="22" spans="1:12" ht="33" customHeight="1">
      <c r="A22" s="33" t="s">
        <v>17</v>
      </c>
      <c r="B22" s="34" t="s">
        <v>18</v>
      </c>
      <c r="C22" s="116" t="s">
        <v>15</v>
      </c>
      <c r="D22" s="117"/>
      <c r="E22" s="33" t="s">
        <v>15</v>
      </c>
      <c r="F22" s="33" t="s">
        <v>15</v>
      </c>
      <c r="G22" s="33" t="s">
        <v>15</v>
      </c>
      <c r="H22" s="33" t="s">
        <v>15</v>
      </c>
      <c r="I22" s="33" t="s">
        <v>15</v>
      </c>
      <c r="J22" s="33" t="s">
        <v>15</v>
      </c>
      <c r="K22" s="33" t="s">
        <v>15</v>
      </c>
      <c r="L22" s="33" t="s">
        <v>15</v>
      </c>
    </row>
    <row r="23" spans="1:12" ht="75" customHeight="1">
      <c r="A23" s="35"/>
      <c r="B23" s="49" t="s">
        <v>120</v>
      </c>
      <c r="C23" s="121">
        <v>15586600</v>
      </c>
      <c r="D23" s="121"/>
      <c r="E23" s="38">
        <v>57800</v>
      </c>
      <c r="F23" s="38">
        <f>C23+E23</f>
        <v>15644400</v>
      </c>
      <c r="G23" s="38">
        <v>15308995</v>
      </c>
      <c r="H23" s="38">
        <v>57800</v>
      </c>
      <c r="I23" s="38">
        <f>G23+H23</f>
        <v>15366795</v>
      </c>
      <c r="J23" s="38">
        <f>G23-C23</f>
        <v>-277605</v>
      </c>
      <c r="K23" s="38">
        <f>H23-E23</f>
        <v>0</v>
      </c>
      <c r="L23" s="38">
        <f>J23+K23</f>
        <v>-277605</v>
      </c>
    </row>
    <row r="24" spans="1:12" ht="45.75" customHeight="1">
      <c r="A24" s="35"/>
      <c r="B24" s="49" t="s">
        <v>121</v>
      </c>
      <c r="C24" s="121"/>
      <c r="D24" s="121"/>
      <c r="E24" s="38">
        <v>4287800</v>
      </c>
      <c r="F24" s="38">
        <f>C24+E24</f>
        <v>4287800</v>
      </c>
      <c r="G24" s="38"/>
      <c r="H24" s="38">
        <v>3915423</v>
      </c>
      <c r="I24" s="38">
        <f>G24+H24</f>
        <v>3915423</v>
      </c>
      <c r="J24" s="38">
        <f>G24-C24</f>
        <v>0</v>
      </c>
      <c r="K24" s="38">
        <f>H24-E24</f>
        <v>-372377</v>
      </c>
      <c r="L24" s="38">
        <f>J24+K24</f>
        <v>-372377</v>
      </c>
    </row>
    <row r="25" spans="1:12" ht="21.75" customHeight="1">
      <c r="A25" s="118" t="str">
        <f>A20</f>
        <v>Повернення до обласного бюджету невикористаних коштів</v>
      </c>
      <c r="B25" s="119"/>
      <c r="C25" s="119"/>
      <c r="D25" s="119"/>
      <c r="E25" s="119"/>
      <c r="F25" s="119"/>
      <c r="G25" s="119"/>
      <c r="H25" s="119"/>
      <c r="I25" s="119"/>
      <c r="J25" s="119"/>
      <c r="K25" s="119"/>
      <c r="L25" s="120"/>
    </row>
    <row r="26" ht="10.5" customHeight="1">
      <c r="A26" s="2"/>
    </row>
    <row r="27" spans="1:12" ht="15.75" customHeight="1">
      <c r="A27" s="106" t="s">
        <v>20</v>
      </c>
      <c r="B27" s="106"/>
      <c r="C27" s="106"/>
      <c r="D27" s="106"/>
      <c r="E27" s="106"/>
      <c r="F27" s="106"/>
      <c r="G27" s="106"/>
      <c r="H27" s="106"/>
      <c r="I27" s="106"/>
      <c r="J27" s="106"/>
      <c r="K27" s="106"/>
      <c r="L27" s="106"/>
    </row>
    <row r="28" ht="8.25" customHeight="1">
      <c r="A28" s="2"/>
    </row>
    <row r="29" spans="1:12" ht="24" customHeight="1">
      <c r="A29" s="6" t="s">
        <v>5</v>
      </c>
      <c r="B29" s="123" t="s">
        <v>6</v>
      </c>
      <c r="C29" s="123"/>
      <c r="D29" s="123"/>
      <c r="E29" s="123" t="s">
        <v>7</v>
      </c>
      <c r="F29" s="123"/>
      <c r="G29" s="123"/>
      <c r="H29" s="123" t="s">
        <v>8</v>
      </c>
      <c r="I29" s="123"/>
      <c r="J29" s="123"/>
      <c r="K29" s="123" t="s">
        <v>9</v>
      </c>
      <c r="L29" s="123"/>
    </row>
    <row r="30" spans="1:12" ht="15.75" customHeight="1">
      <c r="A30" s="7" t="s">
        <v>13</v>
      </c>
      <c r="B30" s="122" t="s">
        <v>21</v>
      </c>
      <c r="C30" s="122"/>
      <c r="D30" s="122"/>
      <c r="E30" s="123" t="s">
        <v>22</v>
      </c>
      <c r="F30" s="123"/>
      <c r="G30" s="123"/>
      <c r="H30" s="123" t="s">
        <v>69</v>
      </c>
      <c r="I30" s="123"/>
      <c r="J30" s="123"/>
      <c r="K30" s="123" t="s">
        <v>22</v>
      </c>
      <c r="L30" s="123"/>
    </row>
    <row r="31" spans="1:12" ht="15.75" customHeight="1">
      <c r="A31" s="7" t="s">
        <v>15</v>
      </c>
      <c r="B31" s="122" t="s">
        <v>23</v>
      </c>
      <c r="C31" s="122"/>
      <c r="D31" s="122"/>
      <c r="E31" s="123" t="s">
        <v>15</v>
      </c>
      <c r="F31" s="123"/>
      <c r="G31" s="123"/>
      <c r="H31" s="123" t="s">
        <v>69</v>
      </c>
      <c r="I31" s="123"/>
      <c r="J31" s="123"/>
      <c r="K31" s="123" t="s">
        <v>15</v>
      </c>
      <c r="L31" s="123"/>
    </row>
    <row r="32" spans="1:12" ht="15.75" customHeight="1">
      <c r="A32" s="7" t="s">
        <v>17</v>
      </c>
      <c r="B32" s="122" t="s">
        <v>24</v>
      </c>
      <c r="C32" s="122"/>
      <c r="D32" s="122"/>
      <c r="E32" s="123" t="s">
        <v>22</v>
      </c>
      <c r="F32" s="123"/>
      <c r="G32" s="123"/>
      <c r="H32" s="123" t="s">
        <v>69</v>
      </c>
      <c r="I32" s="123"/>
      <c r="J32" s="123"/>
      <c r="K32" s="123" t="s">
        <v>22</v>
      </c>
      <c r="L32" s="123"/>
    </row>
    <row r="33" spans="1:12" ht="15.75" customHeight="1">
      <c r="A33" s="7" t="s">
        <v>19</v>
      </c>
      <c r="B33" s="122" t="s">
        <v>25</v>
      </c>
      <c r="C33" s="122"/>
      <c r="D33" s="122"/>
      <c r="E33" s="123" t="s">
        <v>22</v>
      </c>
      <c r="F33" s="123"/>
      <c r="G33" s="123"/>
      <c r="H33" s="123" t="s">
        <v>69</v>
      </c>
      <c r="I33" s="123"/>
      <c r="J33" s="123"/>
      <c r="K33" s="123" t="s">
        <v>22</v>
      </c>
      <c r="L33" s="123"/>
    </row>
    <row r="34" spans="1:12" ht="30" customHeight="1">
      <c r="A34" s="92" t="s">
        <v>26</v>
      </c>
      <c r="B34" s="93"/>
      <c r="C34" s="93"/>
      <c r="D34" s="93"/>
      <c r="E34" s="93"/>
      <c r="F34" s="93"/>
      <c r="G34" s="93"/>
      <c r="H34" s="93"/>
      <c r="I34" s="93"/>
      <c r="J34" s="93"/>
      <c r="K34" s="93"/>
      <c r="L34" s="94"/>
    </row>
    <row r="35" spans="1:12" ht="15.75" customHeight="1">
      <c r="A35" s="7" t="s">
        <v>27</v>
      </c>
      <c r="B35" s="122" t="s">
        <v>28</v>
      </c>
      <c r="C35" s="122"/>
      <c r="D35" s="122"/>
      <c r="E35" s="123" t="s">
        <v>15</v>
      </c>
      <c r="F35" s="123"/>
      <c r="G35" s="123"/>
      <c r="H35" s="123" t="s">
        <v>15</v>
      </c>
      <c r="I35" s="123"/>
      <c r="J35" s="123"/>
      <c r="K35" s="123" t="s">
        <v>15</v>
      </c>
      <c r="L35" s="123"/>
    </row>
    <row r="36" spans="1:12" ht="15.75" customHeight="1">
      <c r="A36" s="7" t="s">
        <v>15</v>
      </c>
      <c r="B36" s="122" t="s">
        <v>23</v>
      </c>
      <c r="C36" s="122"/>
      <c r="D36" s="122"/>
      <c r="E36" s="123" t="s">
        <v>15</v>
      </c>
      <c r="F36" s="123"/>
      <c r="G36" s="123"/>
      <c r="H36" s="123" t="s">
        <v>15</v>
      </c>
      <c r="I36" s="123"/>
      <c r="J36" s="123"/>
      <c r="K36" s="123" t="s">
        <v>15</v>
      </c>
      <c r="L36" s="123"/>
    </row>
    <row r="37" spans="1:12" ht="15.75" customHeight="1">
      <c r="A37" s="7" t="s">
        <v>29</v>
      </c>
      <c r="B37" s="122" t="s">
        <v>30</v>
      </c>
      <c r="C37" s="122"/>
      <c r="D37" s="122"/>
      <c r="E37" s="123" t="s">
        <v>15</v>
      </c>
      <c r="F37" s="123"/>
      <c r="G37" s="123"/>
      <c r="H37" s="123" t="s">
        <v>15</v>
      </c>
      <c r="I37" s="123"/>
      <c r="J37" s="123"/>
      <c r="K37" s="123" t="s">
        <v>15</v>
      </c>
      <c r="L37" s="123"/>
    </row>
    <row r="38" spans="1:12" ht="15.75" customHeight="1">
      <c r="A38" s="7" t="s">
        <v>31</v>
      </c>
      <c r="B38" s="122" t="s">
        <v>32</v>
      </c>
      <c r="C38" s="122"/>
      <c r="D38" s="122"/>
      <c r="E38" s="123" t="s">
        <v>15</v>
      </c>
      <c r="F38" s="123"/>
      <c r="G38" s="123"/>
      <c r="H38" s="123" t="s">
        <v>15</v>
      </c>
      <c r="I38" s="123"/>
      <c r="J38" s="123"/>
      <c r="K38" s="123" t="s">
        <v>15</v>
      </c>
      <c r="L38" s="123"/>
    </row>
    <row r="39" spans="1:12" ht="15.75" customHeight="1">
      <c r="A39" s="7" t="s">
        <v>33</v>
      </c>
      <c r="B39" s="122" t="s">
        <v>34</v>
      </c>
      <c r="C39" s="122"/>
      <c r="D39" s="122"/>
      <c r="E39" s="123" t="s">
        <v>15</v>
      </c>
      <c r="F39" s="123"/>
      <c r="G39" s="123"/>
      <c r="H39" s="123" t="s">
        <v>15</v>
      </c>
      <c r="I39" s="123"/>
      <c r="J39" s="123"/>
      <c r="K39" s="123" t="s">
        <v>15</v>
      </c>
      <c r="L39" s="123"/>
    </row>
    <row r="40" spans="1:12" ht="15.75" customHeight="1">
      <c r="A40" s="7" t="s">
        <v>35</v>
      </c>
      <c r="B40" s="122" t="s">
        <v>36</v>
      </c>
      <c r="C40" s="122"/>
      <c r="D40" s="122"/>
      <c r="E40" s="123" t="s">
        <v>15</v>
      </c>
      <c r="F40" s="123"/>
      <c r="G40" s="123"/>
      <c r="H40" s="123" t="s">
        <v>15</v>
      </c>
      <c r="I40" s="123"/>
      <c r="J40" s="123"/>
      <c r="K40" s="123" t="s">
        <v>15</v>
      </c>
      <c r="L40" s="123"/>
    </row>
    <row r="41" spans="1:12" ht="24" customHeight="1">
      <c r="A41" s="122" t="s">
        <v>37</v>
      </c>
      <c r="B41" s="122"/>
      <c r="C41" s="122"/>
      <c r="D41" s="122"/>
      <c r="E41" s="122"/>
      <c r="F41" s="122"/>
      <c r="G41" s="122"/>
      <c r="H41" s="122"/>
      <c r="I41" s="122"/>
      <c r="J41" s="122"/>
      <c r="K41" s="122"/>
      <c r="L41" s="122"/>
    </row>
    <row r="42" spans="1:12" ht="15.75" customHeight="1">
      <c r="A42" s="7" t="s">
        <v>38</v>
      </c>
      <c r="B42" s="122" t="s">
        <v>39</v>
      </c>
      <c r="C42" s="122"/>
      <c r="D42" s="122"/>
      <c r="E42" s="123" t="s">
        <v>22</v>
      </c>
      <c r="F42" s="123"/>
      <c r="G42" s="123"/>
      <c r="H42" s="123" t="s">
        <v>15</v>
      </c>
      <c r="I42" s="123"/>
      <c r="J42" s="123"/>
      <c r="K42" s="123" t="s">
        <v>15</v>
      </c>
      <c r="L42" s="123"/>
    </row>
    <row r="43" spans="1:12" ht="15.75" customHeight="1">
      <c r="A43" s="7" t="s">
        <v>15</v>
      </c>
      <c r="B43" s="122" t="s">
        <v>23</v>
      </c>
      <c r="C43" s="122"/>
      <c r="D43" s="122"/>
      <c r="E43" s="123" t="s">
        <v>15</v>
      </c>
      <c r="F43" s="123"/>
      <c r="G43" s="123"/>
      <c r="H43" s="123" t="s">
        <v>15</v>
      </c>
      <c r="I43" s="123"/>
      <c r="J43" s="123"/>
      <c r="K43" s="123" t="s">
        <v>15</v>
      </c>
      <c r="L43" s="123"/>
    </row>
    <row r="44" spans="1:12" ht="15.75" customHeight="1">
      <c r="A44" s="7" t="s">
        <v>40</v>
      </c>
      <c r="B44" s="122" t="s">
        <v>24</v>
      </c>
      <c r="C44" s="122"/>
      <c r="D44" s="122"/>
      <c r="E44" s="123" t="s">
        <v>22</v>
      </c>
      <c r="F44" s="123"/>
      <c r="G44" s="123"/>
      <c r="H44" s="123" t="s">
        <v>15</v>
      </c>
      <c r="I44" s="123"/>
      <c r="J44" s="123"/>
      <c r="K44" s="123" t="s">
        <v>15</v>
      </c>
      <c r="L44" s="123"/>
    </row>
    <row r="45" spans="1:12" ht="15.75" customHeight="1">
      <c r="A45" s="7" t="s">
        <v>41</v>
      </c>
      <c r="B45" s="122" t="s">
        <v>25</v>
      </c>
      <c r="C45" s="122"/>
      <c r="D45" s="122"/>
      <c r="E45" s="123" t="s">
        <v>22</v>
      </c>
      <c r="F45" s="123"/>
      <c r="G45" s="123"/>
      <c r="H45" s="123" t="s">
        <v>15</v>
      </c>
      <c r="I45" s="123"/>
      <c r="J45" s="123"/>
      <c r="K45" s="123" t="s">
        <v>15</v>
      </c>
      <c r="L45" s="123"/>
    </row>
    <row r="46" spans="1:12" ht="30" customHeight="1">
      <c r="A46" s="122" t="s">
        <v>42</v>
      </c>
      <c r="B46" s="122"/>
      <c r="C46" s="122"/>
      <c r="D46" s="122"/>
      <c r="E46" s="122"/>
      <c r="F46" s="122"/>
      <c r="G46" s="122"/>
      <c r="H46" s="122"/>
      <c r="I46" s="122"/>
      <c r="J46" s="122"/>
      <c r="K46" s="122"/>
      <c r="L46" s="122"/>
    </row>
    <row r="47" spans="1:12" ht="23.25" customHeight="1">
      <c r="A47" s="106" t="s">
        <v>43</v>
      </c>
      <c r="B47" s="106"/>
      <c r="C47" s="106"/>
      <c r="D47" s="106"/>
      <c r="E47" s="106"/>
      <c r="F47" s="106"/>
      <c r="G47" s="106"/>
      <c r="H47" s="106"/>
      <c r="I47" s="106"/>
      <c r="J47" s="106"/>
      <c r="K47" s="106"/>
      <c r="L47" s="106"/>
    </row>
    <row r="48" spans="1:11" ht="15" customHeight="1">
      <c r="A48" s="107" t="s">
        <v>110</v>
      </c>
      <c r="B48" s="107"/>
      <c r="C48" s="107"/>
      <c r="D48" s="107"/>
      <c r="E48" s="107"/>
      <c r="F48" s="107"/>
      <c r="G48" s="107"/>
      <c r="H48" s="107"/>
      <c r="I48" s="107"/>
      <c r="J48" s="107"/>
      <c r="K48" s="107"/>
    </row>
    <row r="49" ht="15">
      <c r="A49" s="2"/>
    </row>
    <row r="50" spans="1:11" ht="30.75" customHeight="1">
      <c r="A50" s="98" t="s">
        <v>5</v>
      </c>
      <c r="B50" s="98" t="s">
        <v>6</v>
      </c>
      <c r="C50" s="100" t="s">
        <v>44</v>
      </c>
      <c r="D50" s="101"/>
      <c r="E50" s="102"/>
      <c r="F50" s="100" t="s">
        <v>8</v>
      </c>
      <c r="G50" s="101"/>
      <c r="H50" s="102"/>
      <c r="I50" s="100" t="s">
        <v>9</v>
      </c>
      <c r="J50" s="101"/>
      <c r="K50" s="102"/>
    </row>
    <row r="51" spans="1:11" ht="26.25">
      <c r="A51" s="99"/>
      <c r="B51" s="99"/>
      <c r="C51" s="27" t="s">
        <v>10</v>
      </c>
      <c r="D51" s="27" t="s">
        <v>11</v>
      </c>
      <c r="E51" s="27" t="s">
        <v>12</v>
      </c>
      <c r="F51" s="27" t="s">
        <v>10</v>
      </c>
      <c r="G51" s="27" t="s">
        <v>11</v>
      </c>
      <c r="H51" s="27" t="s">
        <v>12</v>
      </c>
      <c r="I51" s="27" t="s">
        <v>10</v>
      </c>
      <c r="J51" s="27" t="s">
        <v>11</v>
      </c>
      <c r="K51" s="27" t="s">
        <v>12</v>
      </c>
    </row>
    <row r="52" spans="1:11" ht="18.75" customHeight="1">
      <c r="A52" s="124" t="str">
        <f>B23</f>
        <v>Утримання ДЮСШ та СДЮСШОР та забезпечення розвитку дітей в обраному виді спорту</v>
      </c>
      <c r="B52" s="112"/>
      <c r="C52" s="112"/>
      <c r="D52" s="112"/>
      <c r="E52" s="112"/>
      <c r="F52" s="112"/>
      <c r="G52" s="112"/>
      <c r="H52" s="112"/>
      <c r="I52" s="112"/>
      <c r="J52" s="112"/>
      <c r="K52" s="113"/>
    </row>
    <row r="53" spans="1:11" ht="15">
      <c r="A53" s="8" t="s">
        <v>13</v>
      </c>
      <c r="B53" s="9" t="s">
        <v>45</v>
      </c>
      <c r="C53" s="17" t="s">
        <v>15</v>
      </c>
      <c r="D53" s="17" t="s">
        <v>15</v>
      </c>
      <c r="E53" s="17" t="s">
        <v>15</v>
      </c>
      <c r="F53" s="17" t="s">
        <v>15</v>
      </c>
      <c r="G53" s="17" t="s">
        <v>15</v>
      </c>
      <c r="H53" s="3" t="s">
        <v>15</v>
      </c>
      <c r="I53" s="3" t="s">
        <v>15</v>
      </c>
      <c r="J53" s="3" t="s">
        <v>15</v>
      </c>
      <c r="K53" s="3" t="s">
        <v>15</v>
      </c>
    </row>
    <row r="54" spans="1:11" ht="72.75" customHeight="1">
      <c r="A54" s="56"/>
      <c r="B54" s="57" t="s">
        <v>122</v>
      </c>
      <c r="C54" s="60" t="s">
        <v>126</v>
      </c>
      <c r="D54" s="70"/>
      <c r="E54" s="38">
        <f>C54+D54</f>
        <v>3</v>
      </c>
      <c r="F54" s="61" t="s">
        <v>126</v>
      </c>
      <c r="G54" s="70"/>
      <c r="H54" s="68">
        <f>F54+G54</f>
        <v>3</v>
      </c>
      <c r="I54" s="30">
        <f>F54-C54</f>
        <v>0</v>
      </c>
      <c r="J54" s="30"/>
      <c r="K54" s="30">
        <f>I54+J54</f>
        <v>0</v>
      </c>
    </row>
    <row r="55" spans="1:11" ht="83.25" customHeight="1">
      <c r="A55" s="56"/>
      <c r="B55" s="57" t="s">
        <v>123</v>
      </c>
      <c r="C55" s="62">
        <v>15586600</v>
      </c>
      <c r="D55" s="66"/>
      <c r="E55" s="67">
        <f>C55+D55</f>
        <v>15586600</v>
      </c>
      <c r="F55" s="63">
        <v>15308995</v>
      </c>
      <c r="G55" s="66"/>
      <c r="H55" s="68">
        <f>F55+G55</f>
        <v>15308995</v>
      </c>
      <c r="I55" s="30">
        <f>F55-C55</f>
        <v>-277605</v>
      </c>
      <c r="J55" s="30"/>
      <c r="K55" s="30">
        <f>I55+J55</f>
        <v>-277605</v>
      </c>
    </row>
    <row r="56" spans="1:11" ht="81" customHeight="1">
      <c r="A56" s="56"/>
      <c r="B56" s="58" t="s">
        <v>124</v>
      </c>
      <c r="C56" s="74" t="s">
        <v>127</v>
      </c>
      <c r="D56" s="75"/>
      <c r="E56" s="44">
        <f>C56+D56</f>
        <v>93</v>
      </c>
      <c r="F56" s="71" t="s">
        <v>129</v>
      </c>
      <c r="G56" s="75"/>
      <c r="H56" s="73">
        <f>F56+G56</f>
        <v>84</v>
      </c>
      <c r="I56" s="43">
        <f>F56-C56</f>
        <v>-9</v>
      </c>
      <c r="J56" s="43"/>
      <c r="K56" s="43">
        <f>I56+J56</f>
        <v>-9</v>
      </c>
    </row>
    <row r="57" spans="1:11" ht="25.5" customHeight="1">
      <c r="A57" s="54"/>
      <c r="B57" s="57" t="s">
        <v>125</v>
      </c>
      <c r="C57" s="59" t="s">
        <v>128</v>
      </c>
      <c r="D57" s="69"/>
      <c r="E57" s="44">
        <f>C57+D57</f>
        <v>49.25</v>
      </c>
      <c r="F57" s="71" t="s">
        <v>130</v>
      </c>
      <c r="G57" s="72"/>
      <c r="H57" s="73">
        <f>F57+G57</f>
        <v>48</v>
      </c>
      <c r="I57" s="43">
        <f>F57-C57</f>
        <v>-1.25</v>
      </c>
      <c r="J57" s="43"/>
      <c r="K57" s="43">
        <f>I57+J57</f>
        <v>-1.25</v>
      </c>
    </row>
    <row r="58" spans="1:11" ht="24" customHeight="1">
      <c r="A58" s="125" t="s">
        <v>155</v>
      </c>
      <c r="B58" s="126"/>
      <c r="C58" s="126"/>
      <c r="D58" s="126"/>
      <c r="E58" s="126"/>
      <c r="F58" s="126"/>
      <c r="G58" s="126"/>
      <c r="H58" s="127"/>
      <c r="I58" s="127"/>
      <c r="J58" s="127"/>
      <c r="K58" s="128"/>
    </row>
    <row r="59" spans="1:11" ht="15.75" customHeight="1">
      <c r="A59" s="7" t="s">
        <v>27</v>
      </c>
      <c r="B59" s="39" t="s">
        <v>46</v>
      </c>
      <c r="C59" s="7"/>
      <c r="D59" s="7"/>
      <c r="E59" s="7"/>
      <c r="F59" s="7"/>
      <c r="G59" s="7"/>
      <c r="H59" s="7"/>
      <c r="I59" s="7"/>
      <c r="J59" s="7"/>
      <c r="K59" s="7"/>
    </row>
    <row r="60" spans="1:11" ht="83.25" customHeight="1">
      <c r="A60" s="7"/>
      <c r="B60" s="76" t="s">
        <v>131</v>
      </c>
      <c r="C60" s="78" t="s">
        <v>134</v>
      </c>
      <c r="D60" s="40"/>
      <c r="E60" s="35">
        <f>C60+D60</f>
        <v>1193</v>
      </c>
      <c r="F60" s="61">
        <v>1209</v>
      </c>
      <c r="G60" s="40"/>
      <c r="H60" s="38">
        <f>F60</f>
        <v>1209</v>
      </c>
      <c r="I60" s="35">
        <f>F60-C60</f>
        <v>16</v>
      </c>
      <c r="J60" s="40"/>
      <c r="K60" s="35">
        <f>I60+J60</f>
        <v>16</v>
      </c>
    </row>
    <row r="61" spans="1:11" ht="123" customHeight="1">
      <c r="A61" s="40"/>
      <c r="B61" s="76" t="s">
        <v>132</v>
      </c>
      <c r="C61" s="78" t="s">
        <v>135</v>
      </c>
      <c r="D61" s="40"/>
      <c r="E61" s="35">
        <f>C61+D61</f>
        <v>656</v>
      </c>
      <c r="F61" s="61">
        <f>100+160+382</f>
        <v>642</v>
      </c>
      <c r="G61" s="40"/>
      <c r="H61" s="40">
        <f>F61</f>
        <v>642</v>
      </c>
      <c r="I61" s="35">
        <f>F61-C61</f>
        <v>-14</v>
      </c>
      <c r="J61" s="40"/>
      <c r="K61" s="35">
        <f>I61+J61</f>
        <v>-14</v>
      </c>
    </row>
    <row r="62" spans="1:11" ht="112.5" customHeight="1">
      <c r="A62" s="40"/>
      <c r="B62" s="77" t="s">
        <v>133</v>
      </c>
      <c r="C62" s="78" t="s">
        <v>136</v>
      </c>
      <c r="D62" s="79"/>
      <c r="E62" s="35">
        <f>C62+D62</f>
        <v>606</v>
      </c>
      <c r="F62" s="61">
        <f>168+140+107</f>
        <v>415</v>
      </c>
      <c r="G62" s="79"/>
      <c r="H62" s="40">
        <f>F62</f>
        <v>415</v>
      </c>
      <c r="I62" s="35">
        <f>F62-C62</f>
        <v>-191</v>
      </c>
      <c r="J62" s="40"/>
      <c r="K62" s="35">
        <f>I62+J62</f>
        <v>-191</v>
      </c>
    </row>
    <row r="63" spans="1:11" ht="21" customHeight="1">
      <c r="A63" s="160" t="s">
        <v>156</v>
      </c>
      <c r="B63" s="160"/>
      <c r="C63" s="160"/>
      <c r="D63" s="160"/>
      <c r="E63" s="160"/>
      <c r="F63" s="160"/>
      <c r="G63" s="160"/>
      <c r="H63" s="160"/>
      <c r="I63" s="160"/>
      <c r="J63" s="160"/>
      <c r="K63" s="160"/>
    </row>
    <row r="64" spans="1:11" ht="15">
      <c r="A64" s="7" t="s">
        <v>38</v>
      </c>
      <c r="B64" s="39" t="s">
        <v>47</v>
      </c>
      <c r="C64" s="7" t="s">
        <v>15</v>
      </c>
      <c r="D64" s="7" t="s">
        <v>15</v>
      </c>
      <c r="E64" s="7" t="s">
        <v>15</v>
      </c>
      <c r="F64" s="7" t="s">
        <v>15</v>
      </c>
      <c r="G64" s="7" t="s">
        <v>15</v>
      </c>
      <c r="H64" s="7" t="s">
        <v>15</v>
      </c>
      <c r="I64" s="7" t="s">
        <v>15</v>
      </c>
      <c r="J64" s="7" t="s">
        <v>15</v>
      </c>
      <c r="K64" s="7" t="s">
        <v>15</v>
      </c>
    </row>
    <row r="65" spans="1:11" ht="120" customHeight="1">
      <c r="A65" s="7"/>
      <c r="B65" s="77" t="s">
        <v>137</v>
      </c>
      <c r="C65" s="38">
        <f>C55/C56</f>
        <v>167597.8494623656</v>
      </c>
      <c r="D65" s="80"/>
      <c r="E65" s="81">
        <f>C65+D65</f>
        <v>167597.8494623656</v>
      </c>
      <c r="F65" s="80">
        <v>182250</v>
      </c>
      <c r="G65" s="80"/>
      <c r="H65" s="40">
        <f>F65+G65</f>
        <v>182250</v>
      </c>
      <c r="I65" s="38">
        <f>F65-C65</f>
        <v>14652.150537634414</v>
      </c>
      <c r="J65" s="40"/>
      <c r="K65" s="38">
        <f>I65+J65</f>
        <v>14652.150537634414</v>
      </c>
    </row>
    <row r="66" spans="1:11" ht="84" customHeight="1">
      <c r="A66" s="173"/>
      <c r="B66" s="174" t="s">
        <v>138</v>
      </c>
      <c r="C66" s="175">
        <v>6404</v>
      </c>
      <c r="D66" s="176"/>
      <c r="E66" s="177">
        <f>C66+D66</f>
        <v>6404</v>
      </c>
      <c r="F66" s="176">
        <v>6394</v>
      </c>
      <c r="G66" s="176"/>
      <c r="H66" s="178">
        <f>F66+G66</f>
        <v>6394</v>
      </c>
      <c r="I66" s="179">
        <f>F66-C66</f>
        <v>-10</v>
      </c>
      <c r="J66" s="180"/>
      <c r="K66" s="179">
        <f>I66+J66</f>
        <v>-10</v>
      </c>
    </row>
    <row r="67" spans="1:11" ht="121.5" customHeight="1">
      <c r="A67" s="53"/>
      <c r="B67" s="76" t="s">
        <v>139</v>
      </c>
      <c r="C67" s="38">
        <v>2657</v>
      </c>
      <c r="D67" s="40"/>
      <c r="E67" s="81">
        <f>C67+D67</f>
        <v>2657</v>
      </c>
      <c r="F67" s="40">
        <v>2622</v>
      </c>
      <c r="G67" s="40"/>
      <c r="H67" s="55">
        <f>F67+G67</f>
        <v>2622</v>
      </c>
      <c r="I67" s="30">
        <f>F67-C67</f>
        <v>-35</v>
      </c>
      <c r="J67" s="28"/>
      <c r="K67" s="30">
        <f>I67+J67</f>
        <v>-35</v>
      </c>
    </row>
    <row r="68" spans="1:11" ht="123.75" customHeight="1">
      <c r="A68" s="181"/>
      <c r="B68" s="182" t="s">
        <v>140</v>
      </c>
      <c r="C68" s="183">
        <v>4832</v>
      </c>
      <c r="D68" s="184"/>
      <c r="E68" s="185">
        <f>C68+D68</f>
        <v>4832</v>
      </c>
      <c r="F68" s="184">
        <v>4938</v>
      </c>
      <c r="G68" s="184"/>
      <c r="H68" s="186">
        <f>F68+G68</f>
        <v>4938</v>
      </c>
      <c r="I68" s="171">
        <f>F68-C68</f>
        <v>106</v>
      </c>
      <c r="J68" s="169"/>
      <c r="K68" s="171">
        <f>I68+J68</f>
        <v>106</v>
      </c>
    </row>
    <row r="69" spans="1:11" ht="123.75" customHeight="1">
      <c r="A69" s="7"/>
      <c r="B69" s="76" t="s">
        <v>141</v>
      </c>
      <c r="C69" s="38">
        <v>908</v>
      </c>
      <c r="D69" s="40"/>
      <c r="E69" s="81">
        <f>C69+D69</f>
        <v>908</v>
      </c>
      <c r="F69" s="40">
        <v>831</v>
      </c>
      <c r="G69" s="40"/>
      <c r="H69" s="40">
        <f>F69+G69</f>
        <v>831</v>
      </c>
      <c r="I69" s="38">
        <f>F69-C69</f>
        <v>-77</v>
      </c>
      <c r="J69" s="40"/>
      <c r="K69" s="38">
        <f>I69+J69</f>
        <v>-77</v>
      </c>
    </row>
    <row r="70" spans="1:11" ht="21.75" customHeight="1">
      <c r="A70" s="160" t="s">
        <v>157</v>
      </c>
      <c r="B70" s="160"/>
      <c r="C70" s="160"/>
      <c r="D70" s="160"/>
      <c r="E70" s="160"/>
      <c r="F70" s="160"/>
      <c r="G70" s="160"/>
      <c r="H70" s="160"/>
      <c r="I70" s="160"/>
      <c r="J70" s="160"/>
      <c r="K70" s="160"/>
    </row>
    <row r="71" spans="1:11" ht="15">
      <c r="A71" s="91" t="s">
        <v>48</v>
      </c>
      <c r="B71" s="158" t="s">
        <v>49</v>
      </c>
      <c r="C71" s="159" t="s">
        <v>15</v>
      </c>
      <c r="D71" s="159" t="s">
        <v>15</v>
      </c>
      <c r="E71" s="159" t="s">
        <v>15</v>
      </c>
      <c r="F71" s="159" t="s">
        <v>15</v>
      </c>
      <c r="G71" s="159" t="s">
        <v>15</v>
      </c>
      <c r="H71" s="91" t="s">
        <v>15</v>
      </c>
      <c r="I71" s="91" t="s">
        <v>15</v>
      </c>
      <c r="J71" s="91" t="s">
        <v>15</v>
      </c>
      <c r="K71" s="91" t="s">
        <v>15</v>
      </c>
    </row>
    <row r="72" spans="1:11" ht="126.75" customHeight="1">
      <c r="A72" s="53"/>
      <c r="B72" s="76" t="s">
        <v>142</v>
      </c>
      <c r="C72" s="82">
        <v>6</v>
      </c>
      <c r="D72" s="40"/>
      <c r="E72" s="38">
        <f>C72+D72</f>
        <v>6</v>
      </c>
      <c r="F72" s="38">
        <v>21</v>
      </c>
      <c r="G72" s="40"/>
      <c r="H72" s="65">
        <f>F72</f>
        <v>21</v>
      </c>
      <c r="I72" s="41">
        <f>F72-C72</f>
        <v>15</v>
      </c>
      <c r="J72" s="41"/>
      <c r="K72" s="41">
        <f>I72</f>
        <v>15</v>
      </c>
    </row>
    <row r="73" spans="1:11" ht="120" customHeight="1">
      <c r="A73" s="53"/>
      <c r="B73" s="76" t="s">
        <v>143</v>
      </c>
      <c r="C73" s="82">
        <v>491</v>
      </c>
      <c r="D73" s="40"/>
      <c r="E73" s="38">
        <f>C73+D73</f>
        <v>491</v>
      </c>
      <c r="F73" s="38">
        <v>362</v>
      </c>
      <c r="G73" s="40"/>
      <c r="H73" s="65">
        <f>F73</f>
        <v>362</v>
      </c>
      <c r="I73" s="41">
        <f>F73-C73</f>
        <v>-129</v>
      </c>
      <c r="J73" s="41"/>
      <c r="K73" s="41">
        <f>I73</f>
        <v>-129</v>
      </c>
    </row>
    <row r="74" spans="1:11" ht="105.75" customHeight="1">
      <c r="A74" s="53"/>
      <c r="B74" s="76" t="s">
        <v>144</v>
      </c>
      <c r="C74" s="83">
        <v>-1</v>
      </c>
      <c r="D74" s="40"/>
      <c r="E74" s="38">
        <f>C74+D74</f>
        <v>-1</v>
      </c>
      <c r="F74" s="38">
        <f>(1209-1189)/1189*100</f>
        <v>1.682085786375105</v>
      </c>
      <c r="G74" s="40"/>
      <c r="H74" s="65">
        <f>F74</f>
        <v>1.682085786375105</v>
      </c>
      <c r="I74" s="41">
        <f>F74-C74</f>
        <v>2.6820857863751053</v>
      </c>
      <c r="J74" s="41"/>
      <c r="K74" s="41">
        <f>I74</f>
        <v>2.6820857863751053</v>
      </c>
    </row>
    <row r="75" spans="1:11" ht="30.75" customHeight="1">
      <c r="A75" s="187" t="s">
        <v>158</v>
      </c>
      <c r="B75" s="188"/>
      <c r="C75" s="188"/>
      <c r="D75" s="188"/>
      <c r="E75" s="188"/>
      <c r="F75" s="188"/>
      <c r="G75" s="188"/>
      <c r="H75" s="188"/>
      <c r="I75" s="188"/>
      <c r="J75" s="188"/>
      <c r="K75" s="189"/>
    </row>
    <row r="76" spans="1:11" ht="25.5" customHeight="1">
      <c r="A76" s="190" t="s">
        <v>121</v>
      </c>
      <c r="B76" s="190"/>
      <c r="C76" s="190"/>
      <c r="D76" s="190"/>
      <c r="E76" s="190"/>
      <c r="F76" s="190"/>
      <c r="G76" s="190"/>
      <c r="H76" s="190"/>
      <c r="I76" s="190"/>
      <c r="J76" s="190"/>
      <c r="K76" s="190"/>
    </row>
    <row r="77" spans="1:11" ht="18" customHeight="1">
      <c r="A77" s="85">
        <v>1</v>
      </c>
      <c r="B77" s="86" t="s">
        <v>145</v>
      </c>
      <c r="C77" s="89"/>
      <c r="D77" s="40"/>
      <c r="E77" s="40"/>
      <c r="F77" s="40"/>
      <c r="G77" s="40"/>
      <c r="H77" s="40"/>
      <c r="I77" s="40"/>
      <c r="J77" s="40"/>
      <c r="K77" s="40"/>
    </row>
    <row r="78" spans="1:11" ht="33" customHeight="1">
      <c r="A78" s="85"/>
      <c r="B78" s="50" t="s">
        <v>149</v>
      </c>
      <c r="C78" s="89"/>
      <c r="D78" s="38">
        <v>603</v>
      </c>
      <c r="E78" s="38">
        <f>D78</f>
        <v>603</v>
      </c>
      <c r="F78" s="40"/>
      <c r="G78" s="87">
        <v>603</v>
      </c>
      <c r="H78" s="38">
        <f>G78</f>
        <v>603</v>
      </c>
      <c r="I78" s="38"/>
      <c r="J78" s="38">
        <f>G78-D78</f>
        <v>0</v>
      </c>
      <c r="K78" s="38">
        <f>I78</f>
        <v>0</v>
      </c>
    </row>
    <row r="79" spans="1:11" ht="23.25" customHeight="1">
      <c r="A79" s="85">
        <v>2</v>
      </c>
      <c r="B79" s="86" t="s">
        <v>146</v>
      </c>
      <c r="C79" s="89"/>
      <c r="D79" s="38"/>
      <c r="E79" s="38"/>
      <c r="F79" s="40"/>
      <c r="G79" s="38"/>
      <c r="H79" s="38"/>
      <c r="I79" s="38"/>
      <c r="J79" s="38"/>
      <c r="K79" s="38"/>
    </row>
    <row r="80" spans="1:11" ht="39" customHeight="1">
      <c r="A80" s="85"/>
      <c r="B80" s="50" t="s">
        <v>150</v>
      </c>
      <c r="C80" s="89"/>
      <c r="D80" s="38">
        <v>1</v>
      </c>
      <c r="E80" s="38">
        <f aca="true" t="shared" si="0" ref="E79:E84">D80</f>
        <v>1</v>
      </c>
      <c r="F80" s="40"/>
      <c r="G80" s="87">
        <v>1</v>
      </c>
      <c r="H80" s="38">
        <f aca="true" t="shared" si="1" ref="H79:H84">G80</f>
        <v>1</v>
      </c>
      <c r="I80" s="38"/>
      <c r="J80" s="38">
        <f aca="true" t="shared" si="2" ref="J79:J84">G80-D80</f>
        <v>0</v>
      </c>
      <c r="K80" s="38">
        <f aca="true" t="shared" si="3" ref="K79:K84">I80</f>
        <v>0</v>
      </c>
    </row>
    <row r="81" spans="1:11" ht="21.75" customHeight="1">
      <c r="A81" s="85">
        <v>3</v>
      </c>
      <c r="B81" s="86" t="s">
        <v>147</v>
      </c>
      <c r="C81" s="89"/>
      <c r="D81" s="38"/>
      <c r="E81" s="38"/>
      <c r="F81" s="40"/>
      <c r="G81" s="38"/>
      <c r="H81" s="38"/>
      <c r="I81" s="38"/>
      <c r="J81" s="38"/>
      <c r="K81" s="38"/>
    </row>
    <row r="82" spans="1:11" ht="39" customHeight="1">
      <c r="A82" s="40"/>
      <c r="B82" s="50" t="s">
        <v>151</v>
      </c>
      <c r="C82" s="40"/>
      <c r="D82" s="38">
        <v>7015</v>
      </c>
      <c r="E82" s="38">
        <f t="shared" si="0"/>
        <v>7015</v>
      </c>
      <c r="F82" s="40"/>
      <c r="G82" s="87">
        <f>3915423/G78</f>
        <v>6493.238805970149</v>
      </c>
      <c r="H82" s="38">
        <f t="shared" si="1"/>
        <v>6493.238805970149</v>
      </c>
      <c r="I82" s="38"/>
      <c r="J82" s="38">
        <f t="shared" si="2"/>
        <v>-521.7611940298511</v>
      </c>
      <c r="K82" s="38">
        <f t="shared" si="3"/>
        <v>0</v>
      </c>
    </row>
    <row r="83" spans="1:11" ht="21" customHeight="1">
      <c r="A83" s="40">
        <v>4</v>
      </c>
      <c r="B83" s="86" t="s">
        <v>148</v>
      </c>
      <c r="C83" s="40"/>
      <c r="D83" s="38"/>
      <c r="E83" s="38"/>
      <c r="F83" s="40"/>
      <c r="G83" s="38"/>
      <c r="H83" s="38"/>
      <c r="I83" s="38"/>
      <c r="J83" s="38"/>
      <c r="K83" s="38"/>
    </row>
    <row r="84" spans="1:11" ht="33" customHeight="1">
      <c r="A84" s="40"/>
      <c r="B84" s="50" t="s">
        <v>152</v>
      </c>
      <c r="C84" s="64"/>
      <c r="D84" s="64">
        <v>85.8</v>
      </c>
      <c r="E84" s="64">
        <f t="shared" si="0"/>
        <v>85.8</v>
      </c>
      <c r="F84" s="64"/>
      <c r="G84" s="88">
        <f>(3915423/5000000)*100</f>
        <v>78.30846</v>
      </c>
      <c r="H84" s="64">
        <f t="shared" si="1"/>
        <v>78.30846</v>
      </c>
      <c r="I84" s="64"/>
      <c r="J84" s="64">
        <f t="shared" si="2"/>
        <v>-7.4915400000000005</v>
      </c>
      <c r="K84" s="64">
        <f t="shared" si="3"/>
        <v>0</v>
      </c>
    </row>
    <row r="85" spans="1:11" ht="17.25" customHeight="1">
      <c r="A85" s="150" t="s">
        <v>99</v>
      </c>
      <c r="B85" s="150"/>
      <c r="C85" s="150"/>
      <c r="D85" s="150"/>
      <c r="E85" s="150"/>
      <c r="F85" s="150"/>
      <c r="G85" s="150"/>
      <c r="H85" s="150"/>
      <c r="I85" s="150"/>
      <c r="J85" s="150"/>
      <c r="K85" s="150"/>
    </row>
    <row r="86" spans="1:11" ht="17.25" customHeight="1">
      <c r="A86" s="135" t="s">
        <v>50</v>
      </c>
      <c r="B86" s="135"/>
      <c r="C86" s="135"/>
      <c r="D86" s="135"/>
      <c r="E86" s="135"/>
      <c r="F86" s="135"/>
      <c r="G86" s="135"/>
      <c r="H86" s="135"/>
      <c r="I86" s="135"/>
      <c r="J86" s="135"/>
      <c r="K86" s="135"/>
    </row>
    <row r="87" ht="12.75">
      <c r="A87" s="1"/>
    </row>
    <row r="88" spans="1:11" ht="15" customHeight="1">
      <c r="A88" s="106" t="s">
        <v>51</v>
      </c>
      <c r="B88" s="106"/>
      <c r="C88" s="106"/>
      <c r="D88" s="106"/>
      <c r="E88" s="106"/>
      <c r="F88" s="106"/>
      <c r="G88" s="106"/>
      <c r="H88" s="106"/>
      <c r="I88" s="106"/>
      <c r="J88" s="106"/>
      <c r="K88" s="106"/>
    </row>
    <row r="89" ht="15">
      <c r="A89" s="2"/>
    </row>
    <row r="90" spans="1:11" ht="15.75" customHeight="1">
      <c r="A90" s="136" t="s">
        <v>5</v>
      </c>
      <c r="B90" s="136" t="s">
        <v>6</v>
      </c>
      <c r="C90" s="129" t="s">
        <v>52</v>
      </c>
      <c r="D90" s="130"/>
      <c r="E90" s="131"/>
      <c r="F90" s="129" t="s">
        <v>53</v>
      </c>
      <c r="G90" s="130"/>
      <c r="H90" s="131"/>
      <c r="I90" s="129" t="s">
        <v>54</v>
      </c>
      <c r="J90" s="130"/>
      <c r="K90" s="131"/>
    </row>
    <row r="91" spans="1:11" ht="15.75" customHeight="1">
      <c r="A91" s="137"/>
      <c r="B91" s="137"/>
      <c r="C91" s="132"/>
      <c r="D91" s="133"/>
      <c r="E91" s="134"/>
      <c r="F91" s="132"/>
      <c r="G91" s="133"/>
      <c r="H91" s="134"/>
      <c r="I91" s="132" t="s">
        <v>55</v>
      </c>
      <c r="J91" s="133"/>
      <c r="K91" s="134"/>
    </row>
    <row r="92" spans="1:11" ht="32.25" customHeight="1">
      <c r="A92" s="138"/>
      <c r="B92" s="138"/>
      <c r="C92" s="42" t="s">
        <v>10</v>
      </c>
      <c r="D92" s="42" t="s">
        <v>11</v>
      </c>
      <c r="E92" s="42" t="s">
        <v>12</v>
      </c>
      <c r="F92" s="42" t="s">
        <v>10</v>
      </c>
      <c r="G92" s="42" t="s">
        <v>11</v>
      </c>
      <c r="H92" s="42" t="s">
        <v>12</v>
      </c>
      <c r="I92" s="42" t="s">
        <v>10</v>
      </c>
      <c r="J92" s="42" t="s">
        <v>11</v>
      </c>
      <c r="K92" s="42" t="s">
        <v>12</v>
      </c>
    </row>
    <row r="93" spans="1:11" ht="35.25" customHeight="1">
      <c r="A93" s="3" t="s">
        <v>15</v>
      </c>
      <c r="B93" s="29" t="s">
        <v>14</v>
      </c>
      <c r="C93" s="30">
        <v>13008100</v>
      </c>
      <c r="D93" s="30">
        <v>1886800</v>
      </c>
      <c r="E93" s="30">
        <f>C93+D93</f>
        <v>14894900</v>
      </c>
      <c r="F93" s="30">
        <f>G19</f>
        <v>15308995</v>
      </c>
      <c r="G93" s="30">
        <f>H19</f>
        <v>3973223</v>
      </c>
      <c r="H93" s="30">
        <f>I19</f>
        <v>19282218</v>
      </c>
      <c r="I93" s="43">
        <f>F93/C93*100</f>
        <v>117.68817121639594</v>
      </c>
      <c r="J93" s="43">
        <f>G93/D93*100</f>
        <v>210.57997668009327</v>
      </c>
      <c r="K93" s="43">
        <f>I93+J93</f>
        <v>328.2681478964892</v>
      </c>
    </row>
    <row r="94" spans="1:11" ht="55.5" customHeight="1">
      <c r="A94" s="111" t="s">
        <v>159</v>
      </c>
      <c r="B94" s="112"/>
      <c r="C94" s="112"/>
      <c r="D94" s="112"/>
      <c r="E94" s="112"/>
      <c r="F94" s="112"/>
      <c r="G94" s="112"/>
      <c r="H94" s="112"/>
      <c r="I94" s="112"/>
      <c r="J94" s="112"/>
      <c r="K94" s="113"/>
    </row>
    <row r="95" spans="1:11" ht="15">
      <c r="A95" s="3" t="s">
        <v>15</v>
      </c>
      <c r="B95" s="32" t="s">
        <v>16</v>
      </c>
      <c r="C95" s="31" t="s">
        <v>15</v>
      </c>
      <c r="D95" s="31" t="s">
        <v>15</v>
      </c>
      <c r="E95" s="31" t="s">
        <v>15</v>
      </c>
      <c r="F95" s="31" t="s">
        <v>15</v>
      </c>
      <c r="G95" s="31" t="s">
        <v>15</v>
      </c>
      <c r="H95" s="31" t="s">
        <v>15</v>
      </c>
      <c r="I95" s="31" t="s">
        <v>15</v>
      </c>
      <c r="J95" s="31" t="s">
        <v>15</v>
      </c>
      <c r="K95" s="31" t="s">
        <v>15</v>
      </c>
    </row>
    <row r="96" spans="1:11" ht="39.75" customHeight="1">
      <c r="A96" s="17" t="s">
        <v>15</v>
      </c>
      <c r="B96" s="34" t="s">
        <v>18</v>
      </c>
      <c r="C96" s="33" t="s">
        <v>15</v>
      </c>
      <c r="D96" s="33" t="s">
        <v>15</v>
      </c>
      <c r="E96" s="33" t="s">
        <v>15</v>
      </c>
      <c r="F96" s="33" t="s">
        <v>15</v>
      </c>
      <c r="G96" s="33" t="s">
        <v>15</v>
      </c>
      <c r="H96" s="33" t="s">
        <v>15</v>
      </c>
      <c r="I96" s="33" t="s">
        <v>15</v>
      </c>
      <c r="J96" s="33" t="s">
        <v>15</v>
      </c>
      <c r="K96" s="33" t="s">
        <v>15</v>
      </c>
    </row>
    <row r="97" spans="1:11" ht="72" customHeight="1">
      <c r="A97" s="7"/>
      <c r="B97" s="51" t="str">
        <f>B23</f>
        <v>Утримання ДЮСШ та СДЮСШОР та забезпечення розвитку дітей в обраному виді спорту</v>
      </c>
      <c r="C97" s="38">
        <f>C93</f>
        <v>13008100</v>
      </c>
      <c r="D97" s="38">
        <f aca="true" t="shared" si="4" ref="D97:J97">D93</f>
        <v>1886800</v>
      </c>
      <c r="E97" s="38">
        <f t="shared" si="4"/>
        <v>14894900</v>
      </c>
      <c r="F97" s="38">
        <f t="shared" si="4"/>
        <v>15308995</v>
      </c>
      <c r="G97" s="38">
        <f t="shared" si="4"/>
        <v>3973223</v>
      </c>
      <c r="H97" s="38">
        <f t="shared" si="4"/>
        <v>19282218</v>
      </c>
      <c r="I97" s="44">
        <f>F97/C97*100</f>
        <v>117.68817121639594</v>
      </c>
      <c r="J97" s="44">
        <f t="shared" si="4"/>
        <v>210.57997668009327</v>
      </c>
      <c r="K97" s="44">
        <f>I97</f>
        <v>117.68817121639594</v>
      </c>
    </row>
    <row r="98" spans="1:11" ht="54" customHeight="1">
      <c r="A98" s="151" t="s">
        <v>159</v>
      </c>
      <c r="B98" s="152"/>
      <c r="C98" s="152"/>
      <c r="D98" s="152"/>
      <c r="E98" s="152"/>
      <c r="F98" s="152"/>
      <c r="G98" s="152"/>
      <c r="H98" s="152"/>
      <c r="I98" s="152"/>
      <c r="J98" s="152"/>
      <c r="K98" s="153"/>
    </row>
    <row r="99" spans="1:11" ht="15">
      <c r="A99" s="3" t="s">
        <v>13</v>
      </c>
      <c r="B99" s="45" t="s">
        <v>45</v>
      </c>
      <c r="C99" s="3" t="s">
        <v>15</v>
      </c>
      <c r="D99" s="3" t="s">
        <v>15</v>
      </c>
      <c r="E99" s="3" t="s">
        <v>15</v>
      </c>
      <c r="F99" s="3" t="s">
        <v>15</v>
      </c>
      <c r="G99" s="3" t="s">
        <v>15</v>
      </c>
      <c r="H99" s="3" t="s">
        <v>15</v>
      </c>
      <c r="I99" s="3" t="s">
        <v>15</v>
      </c>
      <c r="J99" s="3" t="s">
        <v>15</v>
      </c>
      <c r="K99" s="3" t="s">
        <v>15</v>
      </c>
    </row>
    <row r="100" spans="1:11" ht="73.5" customHeight="1">
      <c r="A100" s="3"/>
      <c r="B100" s="90" t="str">
        <f>B54</f>
        <v>кількість комунальних дитячо-юнацьких спортивних шкіл, видатки на утримання яких здійснюються з бюджету</v>
      </c>
      <c r="C100" s="35">
        <v>3</v>
      </c>
      <c r="D100" s="31"/>
      <c r="E100" s="31">
        <f>C100+D100</f>
        <v>3</v>
      </c>
      <c r="F100" s="31">
        <v>3</v>
      </c>
      <c r="G100" s="31"/>
      <c r="H100" s="31">
        <f>F100+G100</f>
        <v>3</v>
      </c>
      <c r="I100" s="43">
        <f>F100/C100*100</f>
        <v>100</v>
      </c>
      <c r="J100" s="43">
        <v>0</v>
      </c>
      <c r="K100" s="43">
        <f>I100+J100</f>
        <v>100</v>
      </c>
    </row>
    <row r="101" spans="1:11" ht="83.25" customHeight="1">
      <c r="A101" s="3"/>
      <c r="B101" s="90" t="str">
        <f>B55</f>
        <v>обсяг витрат на утримання комунальних дитячо-юнацьких спортивних шкіл, видатки на утримання яких здійснюються з бюджету</v>
      </c>
      <c r="C101" s="35" t="s">
        <v>153</v>
      </c>
      <c r="D101" s="31" t="s">
        <v>154</v>
      </c>
      <c r="E101" s="31">
        <f>C101+D101</f>
        <v>14894900</v>
      </c>
      <c r="F101" s="31">
        <f>F97</f>
        <v>15308995</v>
      </c>
      <c r="G101" s="31">
        <f>G97</f>
        <v>3973223</v>
      </c>
      <c r="H101" s="31">
        <f>F101+G101</f>
        <v>19282218</v>
      </c>
      <c r="I101" s="43">
        <f>F101/C101*100</f>
        <v>117.68817121639594</v>
      </c>
      <c r="J101" s="43">
        <f>G101/D101*100</f>
        <v>210.57997668009327</v>
      </c>
      <c r="K101" s="43">
        <f>I101+J101</f>
        <v>328.2681478964892</v>
      </c>
    </row>
    <row r="102" spans="1:11" ht="81.75" customHeight="1">
      <c r="A102" s="17"/>
      <c r="B102" s="161" t="str">
        <f>B56</f>
        <v>кількість штатних працівників комунальних дитячо-юнацьких спортивних шкіл, видатки на утримання яких здійснюються з бюджету</v>
      </c>
      <c r="C102" s="162">
        <v>93</v>
      </c>
      <c r="D102" s="33"/>
      <c r="E102" s="33">
        <f>C102+D102</f>
        <v>93</v>
      </c>
      <c r="F102" s="163">
        <v>84</v>
      </c>
      <c r="G102" s="163"/>
      <c r="H102" s="163">
        <f>F102+G102</f>
        <v>84</v>
      </c>
      <c r="I102" s="163">
        <f>F102/C102*100</f>
        <v>90.32258064516128</v>
      </c>
      <c r="J102" s="163"/>
      <c r="K102" s="163">
        <f>I102+J102</f>
        <v>90.32258064516128</v>
      </c>
    </row>
    <row r="103" spans="1:11" ht="19.5" customHeight="1">
      <c r="A103" s="35"/>
      <c r="B103" s="168" t="str">
        <f>B57</f>
        <v>у тому числі тренерів</v>
      </c>
      <c r="C103" s="35">
        <v>49.25</v>
      </c>
      <c r="D103" s="35"/>
      <c r="E103" s="35">
        <f>C103</f>
        <v>49.25</v>
      </c>
      <c r="F103" s="44">
        <v>48</v>
      </c>
      <c r="G103" s="44"/>
      <c r="H103" s="44">
        <f>F103+G103</f>
        <v>48</v>
      </c>
      <c r="I103" s="44">
        <f>F103/C103*100</f>
        <v>97.46192893401016</v>
      </c>
      <c r="J103" s="44"/>
      <c r="K103" s="44">
        <f>I103+J103</f>
        <v>97.46192893401016</v>
      </c>
    </row>
    <row r="104" spans="1:11" ht="24" customHeight="1">
      <c r="A104" s="91" t="s">
        <v>27</v>
      </c>
      <c r="B104" s="164" t="s">
        <v>46</v>
      </c>
      <c r="C104" s="165" t="s">
        <v>15</v>
      </c>
      <c r="D104" s="165" t="s">
        <v>15</v>
      </c>
      <c r="E104" s="165" t="s">
        <v>15</v>
      </c>
      <c r="F104" s="165" t="s">
        <v>15</v>
      </c>
      <c r="G104" s="165" t="s">
        <v>15</v>
      </c>
      <c r="H104" s="165" t="s">
        <v>15</v>
      </c>
      <c r="I104" s="166"/>
      <c r="J104" s="167" t="s">
        <v>15</v>
      </c>
      <c r="K104" s="167" t="s">
        <v>15</v>
      </c>
    </row>
    <row r="105" spans="1:11" ht="90.75" customHeight="1">
      <c r="A105" s="28"/>
      <c r="B105" s="52" t="str">
        <f>B60</f>
        <v>середньорічна кількість учнів комунальних дитячо-юнацьких спортивних шкіл, видатки на утримання яких здійснюються з бюджету</v>
      </c>
      <c r="C105" s="154">
        <f>316+213+676</f>
        <v>1205</v>
      </c>
      <c r="D105" s="30"/>
      <c r="E105" s="30">
        <f>C105</f>
        <v>1205</v>
      </c>
      <c r="F105" s="61">
        <v>1209</v>
      </c>
      <c r="G105" s="30"/>
      <c r="H105" s="30">
        <f>F105</f>
        <v>1209</v>
      </c>
      <c r="I105" s="43">
        <f>F105/C105*100</f>
        <v>100.33195020746888</v>
      </c>
      <c r="J105" s="43"/>
      <c r="K105" s="43">
        <f>I105</f>
        <v>100.33195020746888</v>
      </c>
    </row>
    <row r="106" spans="1:11" ht="126.75" customHeight="1">
      <c r="A106" s="28"/>
      <c r="B106" s="52" t="str">
        <f>B61</f>
        <v>кількість учнів комунальних дитячо-юнацьких спортивних шкіл, видатки на утримання яких здійснюються з бюджету, що взяли участь у регіональних спортивних змаганнях</v>
      </c>
      <c r="C106" s="38">
        <f>98+160+396</f>
        <v>654</v>
      </c>
      <c r="D106" s="30"/>
      <c r="E106" s="30">
        <f>C106</f>
        <v>654</v>
      </c>
      <c r="F106" s="61">
        <f>100+160+382</f>
        <v>642</v>
      </c>
      <c r="G106" s="30"/>
      <c r="H106" s="30">
        <f>F106</f>
        <v>642</v>
      </c>
      <c r="I106" s="43">
        <f>F106/C106*100</f>
        <v>98.1651376146789</v>
      </c>
      <c r="J106" s="43"/>
      <c r="K106" s="43">
        <f>I106</f>
        <v>98.1651376146789</v>
      </c>
    </row>
    <row r="107" spans="1:11" ht="118.5" customHeight="1">
      <c r="A107" s="28"/>
      <c r="B107" s="52" t="str">
        <f>B62</f>
        <v>кількість придбаного малоцінного спортивного обладнання та інвентарю для комунальних дитячо-юнацьких спортивних шкіл, видатки на утримання яких здійснюються з бюджету</v>
      </c>
      <c r="C107" s="84">
        <f>125+130+306</f>
        <v>561</v>
      </c>
      <c r="D107" s="30"/>
      <c r="E107" s="30">
        <f>C107</f>
        <v>561</v>
      </c>
      <c r="F107" s="61">
        <f>168+140+107</f>
        <v>415</v>
      </c>
      <c r="G107" s="30"/>
      <c r="H107" s="30">
        <f>F107</f>
        <v>415</v>
      </c>
      <c r="I107" s="43">
        <f>F107/C107*100</f>
        <v>73.97504456327985</v>
      </c>
      <c r="J107" s="43"/>
      <c r="K107" s="43">
        <f>I107</f>
        <v>73.97504456327985</v>
      </c>
    </row>
    <row r="108" spans="1:11" ht="15">
      <c r="A108" s="3" t="s">
        <v>38</v>
      </c>
      <c r="B108" s="45" t="s">
        <v>47</v>
      </c>
      <c r="C108" s="46" t="s">
        <v>15</v>
      </c>
      <c r="D108" s="46" t="s">
        <v>15</v>
      </c>
      <c r="E108" s="46" t="s">
        <v>15</v>
      </c>
      <c r="F108" s="46" t="s">
        <v>15</v>
      </c>
      <c r="G108" s="46" t="s">
        <v>15</v>
      </c>
      <c r="H108" s="46" t="s">
        <v>15</v>
      </c>
      <c r="I108" s="46" t="s">
        <v>15</v>
      </c>
      <c r="J108" s="46" t="s">
        <v>15</v>
      </c>
      <c r="K108" s="46" t="s">
        <v>15</v>
      </c>
    </row>
    <row r="109" spans="1:11" ht="121.5" customHeight="1">
      <c r="A109" s="28"/>
      <c r="B109" s="52" t="str">
        <f>B65</f>
        <v>середні витрати на утримання однієї комунальної дитячо-юнацької спортивної школи, видатки на утримання якої здійснюються з бюджету, з розрахунку на одного працівника</v>
      </c>
      <c r="C109" s="64">
        <v>160200</v>
      </c>
      <c r="D109" s="30"/>
      <c r="E109" s="30">
        <f>C109</f>
        <v>160200</v>
      </c>
      <c r="F109" s="30">
        <f>F65</f>
        <v>182250</v>
      </c>
      <c r="G109" s="30"/>
      <c r="H109" s="30">
        <f>F109</f>
        <v>182250</v>
      </c>
      <c r="I109" s="43">
        <f>F109/C109*100</f>
        <v>113.76404494382022</v>
      </c>
      <c r="J109" s="43"/>
      <c r="K109" s="43">
        <f>I109</f>
        <v>113.76404494382022</v>
      </c>
    </row>
    <row r="110" spans="1:11" ht="87" customHeight="1">
      <c r="A110" s="28"/>
      <c r="B110" s="52" t="str">
        <f>B66</f>
        <v>середньомісячна заробітна плата працівника дитячо-юнацької спортивної школи, видатки на утримання якої здійснюються з бюджету</v>
      </c>
      <c r="C110" s="38">
        <f>6393613.94/93/12</f>
        <v>5729.044749103942</v>
      </c>
      <c r="D110" s="30"/>
      <c r="E110" s="30">
        <f>C110</f>
        <v>5729.044749103942</v>
      </c>
      <c r="F110" s="30">
        <f>F66</f>
        <v>6394</v>
      </c>
      <c r="G110" s="30"/>
      <c r="H110" s="30">
        <f>F110</f>
        <v>6394</v>
      </c>
      <c r="I110" s="43">
        <f>F110/C110*100</f>
        <v>111.60673864521762</v>
      </c>
      <c r="J110" s="43"/>
      <c r="K110" s="43">
        <f>I110</f>
        <v>111.60673864521762</v>
      </c>
    </row>
    <row r="111" spans="1:11" ht="129.75" customHeight="1">
      <c r="A111" s="169"/>
      <c r="B111" s="170" t="str">
        <f>B67</f>
        <v>середні витрати на навчально-тренувальну роботу у комунальних дитячо-юнацьких спортивних школах, видатки на утримання яких здійснюються з бюджету, у розрахунку на одного учня</v>
      </c>
      <c r="C111" s="191">
        <v>2100</v>
      </c>
      <c r="D111" s="171"/>
      <c r="E111" s="171">
        <f>C111</f>
        <v>2100</v>
      </c>
      <c r="F111" s="171">
        <f>F67</f>
        <v>2622</v>
      </c>
      <c r="G111" s="171"/>
      <c r="H111" s="171">
        <f>F111</f>
        <v>2622</v>
      </c>
      <c r="I111" s="163">
        <f>F111/C111*100</f>
        <v>124.85714285714286</v>
      </c>
      <c r="J111" s="163"/>
      <c r="K111" s="163">
        <f>I111</f>
        <v>124.85714285714286</v>
      </c>
    </row>
    <row r="112" spans="1:11" ht="129.75" customHeight="1">
      <c r="A112" s="40"/>
      <c r="B112" s="172" t="str">
        <f>B68</f>
        <v>середні витрати на забезпечення участі одного учня комунальних дитячо-юнацьких спортивних шкіл, видатки на утримання яких здійснюються з бюджету, у регіональних спортивних змаганнях</v>
      </c>
      <c r="C112" s="44">
        <v>3868</v>
      </c>
      <c r="D112" s="38"/>
      <c r="E112" s="38">
        <f>C112</f>
        <v>3868</v>
      </c>
      <c r="F112" s="38">
        <f>F68</f>
        <v>4938</v>
      </c>
      <c r="G112" s="38"/>
      <c r="H112" s="38">
        <f>F112</f>
        <v>4938</v>
      </c>
      <c r="I112" s="44">
        <f>F112/C112*100</f>
        <v>127.66287487073423</v>
      </c>
      <c r="J112" s="44"/>
      <c r="K112" s="44">
        <f>I112</f>
        <v>127.66287487073423</v>
      </c>
    </row>
    <row r="113" spans="1:11" ht="129.75" customHeight="1">
      <c r="A113" s="40"/>
      <c r="B113" s="172" t="str">
        <f>B69</f>
        <v>середня вартість одиниці придбаного малоцінного спортивного обладнання та інвентарю для комунальних дитячо-юнацьких спортивних шкіл, видатки на утримання яких здійснюються з бюджету</v>
      </c>
      <c r="C113" s="44">
        <v>543</v>
      </c>
      <c r="D113" s="38"/>
      <c r="E113" s="38">
        <f>C113</f>
        <v>543</v>
      </c>
      <c r="F113" s="38">
        <f>F69</f>
        <v>831</v>
      </c>
      <c r="G113" s="38"/>
      <c r="H113" s="38">
        <f>F113</f>
        <v>831</v>
      </c>
      <c r="I113" s="44">
        <f>F113/C113*100</f>
        <v>153.03867403314916</v>
      </c>
      <c r="J113" s="44"/>
      <c r="K113" s="44">
        <f>I113</f>
        <v>153.03867403314916</v>
      </c>
    </row>
    <row r="114" spans="1:11" ht="15">
      <c r="A114" s="91" t="s">
        <v>48</v>
      </c>
      <c r="B114" s="164" t="s">
        <v>49</v>
      </c>
      <c r="C114" s="165" t="s">
        <v>15</v>
      </c>
      <c r="D114" s="165" t="s">
        <v>15</v>
      </c>
      <c r="E114" s="165" t="s">
        <v>15</v>
      </c>
      <c r="F114" s="165" t="s">
        <v>15</v>
      </c>
      <c r="G114" s="165" t="s">
        <v>15</v>
      </c>
      <c r="H114" s="165" t="s">
        <v>15</v>
      </c>
      <c r="I114" s="166"/>
      <c r="J114" s="165" t="s">
        <v>15</v>
      </c>
      <c r="K114" s="165" t="s">
        <v>15</v>
      </c>
    </row>
    <row r="115" spans="1:11" ht="126" customHeight="1">
      <c r="A115" s="28"/>
      <c r="B115" s="52" t="str">
        <f>B72</f>
        <v>кількість підготовлених у комунальних дитячо-юнацьких спортивних школах, видатки на утримання яких здійснюються з бюджету, майстрів спорту України / кандидатів у майстри спорту України</v>
      </c>
      <c r="C115" s="41">
        <v>8</v>
      </c>
      <c r="D115" s="41"/>
      <c r="E115" s="41">
        <f>C115</f>
        <v>8</v>
      </c>
      <c r="F115" s="41">
        <f>F72</f>
        <v>21</v>
      </c>
      <c r="G115" s="41"/>
      <c r="H115" s="41">
        <f>F115</f>
        <v>21</v>
      </c>
      <c r="I115" s="43">
        <f>F115/C115*100</f>
        <v>262.5</v>
      </c>
      <c r="J115" s="41"/>
      <c r="K115" s="41">
        <f>I115</f>
        <v>262.5</v>
      </c>
    </row>
    <row r="116" spans="1:11" ht="120" customHeight="1">
      <c r="A116" s="28"/>
      <c r="B116" s="52" t="str">
        <f>B73</f>
        <v>кількість учнів комунальних дитячо-юнацьких спортивних шкіл, видатки на утримання яких здійснюються з бюджету, які здобули призові місця в регіональних спортивних змаганнях</v>
      </c>
      <c r="C116" s="41">
        <v>453</v>
      </c>
      <c r="D116" s="41"/>
      <c r="E116" s="41">
        <f>C116</f>
        <v>453</v>
      </c>
      <c r="F116" s="41">
        <f>F73</f>
        <v>362</v>
      </c>
      <c r="G116" s="41"/>
      <c r="H116" s="41">
        <f>F116</f>
        <v>362</v>
      </c>
      <c r="I116" s="43">
        <f>F116/C116*100</f>
        <v>79.91169977924945</v>
      </c>
      <c r="J116" s="41"/>
      <c r="K116" s="41">
        <f>I116</f>
        <v>79.91169977924945</v>
      </c>
    </row>
    <row r="117" spans="1:11" ht="107.25" customHeight="1">
      <c r="A117" s="28"/>
      <c r="B117" s="52" t="str">
        <f>B74</f>
        <v>динаміка кількості учнів комунальних дитячо-юнацьких спортивних шкіл, видатки на утримання яких здійснюються з бюджету, порівняно з минулим роком</v>
      </c>
      <c r="C117" s="41">
        <v>1.9</v>
      </c>
      <c r="D117" s="41"/>
      <c r="E117" s="41">
        <f>C117</f>
        <v>1.9</v>
      </c>
      <c r="F117" s="41">
        <f>F74</f>
        <v>1.682085786375105</v>
      </c>
      <c r="G117" s="41"/>
      <c r="H117" s="41">
        <f>F117</f>
        <v>1.682085786375105</v>
      </c>
      <c r="I117" s="43">
        <f>F117/C117*100</f>
        <v>88.53083086184765</v>
      </c>
      <c r="J117" s="41"/>
      <c r="K117" s="41">
        <f>I117</f>
        <v>88.53083086184765</v>
      </c>
    </row>
    <row r="118" spans="1:11" ht="45.75" customHeight="1">
      <c r="A118" s="111" t="s">
        <v>160</v>
      </c>
      <c r="B118" s="112"/>
      <c r="C118" s="112"/>
      <c r="D118" s="112"/>
      <c r="E118" s="112"/>
      <c r="F118" s="112"/>
      <c r="G118" s="112"/>
      <c r="H118" s="112"/>
      <c r="I118" s="112"/>
      <c r="J118" s="112"/>
      <c r="K118" s="113"/>
    </row>
    <row r="119" spans="1:11" ht="19.5" customHeight="1">
      <c r="A119" s="106" t="s">
        <v>56</v>
      </c>
      <c r="B119" s="106"/>
      <c r="C119" s="106"/>
      <c r="D119" s="106"/>
      <c r="E119" s="106"/>
      <c r="F119" s="106"/>
      <c r="G119" s="106"/>
      <c r="H119" s="106"/>
      <c r="I119" s="106"/>
      <c r="J119" s="106"/>
      <c r="K119" s="106"/>
    </row>
    <row r="120" ht="15">
      <c r="A120" s="2"/>
    </row>
    <row r="121" spans="1:8" ht="78.75">
      <c r="A121" s="42" t="s">
        <v>57</v>
      </c>
      <c r="B121" s="42" t="s">
        <v>58</v>
      </c>
      <c r="C121" s="42" t="s">
        <v>59</v>
      </c>
      <c r="D121" s="42" t="s">
        <v>60</v>
      </c>
      <c r="E121" s="42" t="s">
        <v>61</v>
      </c>
      <c r="F121" s="42" t="s">
        <v>62</v>
      </c>
      <c r="G121" s="42" t="s">
        <v>63</v>
      </c>
      <c r="H121" s="42" t="s">
        <v>64</v>
      </c>
    </row>
    <row r="122" spans="1:8" ht="15">
      <c r="A122" s="3">
        <v>1</v>
      </c>
      <c r="B122" s="3">
        <v>2</v>
      </c>
      <c r="C122" s="3">
        <v>3</v>
      </c>
      <c r="D122" s="3">
        <v>4</v>
      </c>
      <c r="E122" s="3">
        <v>5</v>
      </c>
      <c r="F122" s="3" t="s">
        <v>65</v>
      </c>
      <c r="G122" s="3">
        <v>7</v>
      </c>
      <c r="H122" s="3" t="s">
        <v>66</v>
      </c>
    </row>
    <row r="123" spans="1:8" ht="15">
      <c r="A123" s="139" t="s">
        <v>67</v>
      </c>
      <c r="B123" s="9" t="s">
        <v>68</v>
      </c>
      <c r="C123" s="139" t="s">
        <v>69</v>
      </c>
      <c r="D123" s="144"/>
      <c r="E123" s="144"/>
      <c r="F123" s="144"/>
      <c r="G123" s="139" t="s">
        <v>69</v>
      </c>
      <c r="H123" s="139" t="s">
        <v>69</v>
      </c>
    </row>
    <row r="124" spans="1:8" ht="15">
      <c r="A124" s="140"/>
      <c r="B124" s="10" t="s">
        <v>70</v>
      </c>
      <c r="C124" s="140"/>
      <c r="D124" s="145"/>
      <c r="E124" s="145"/>
      <c r="F124" s="145"/>
      <c r="G124" s="140"/>
      <c r="H124" s="140"/>
    </row>
    <row r="125" spans="1:8" ht="30.75">
      <c r="A125" s="3"/>
      <c r="B125" s="4" t="s">
        <v>71</v>
      </c>
      <c r="C125" s="3" t="s">
        <v>69</v>
      </c>
      <c r="D125" s="4"/>
      <c r="E125" s="4"/>
      <c r="F125" s="4"/>
      <c r="G125" s="3" t="s">
        <v>69</v>
      </c>
      <c r="H125" s="3" t="s">
        <v>69</v>
      </c>
    </row>
    <row r="126" spans="1:8" ht="78">
      <c r="A126" s="3"/>
      <c r="B126" s="4" t="s">
        <v>72</v>
      </c>
      <c r="C126" s="3" t="s">
        <v>69</v>
      </c>
      <c r="D126" s="4"/>
      <c r="E126" s="4"/>
      <c r="F126" s="4"/>
      <c r="G126" s="3" t="s">
        <v>69</v>
      </c>
      <c r="H126" s="3" t="s">
        <v>69</v>
      </c>
    </row>
    <row r="127" spans="1:8" ht="27.75" customHeight="1">
      <c r="A127" s="3"/>
      <c r="B127" s="4" t="s">
        <v>73</v>
      </c>
      <c r="C127" s="3" t="s">
        <v>69</v>
      </c>
      <c r="D127" s="4"/>
      <c r="E127" s="4"/>
      <c r="F127" s="4"/>
      <c r="G127" s="3" t="s">
        <v>69</v>
      </c>
      <c r="H127" s="3" t="s">
        <v>69</v>
      </c>
    </row>
    <row r="128" spans="1:8" ht="15">
      <c r="A128" s="3"/>
      <c r="B128" s="4" t="s">
        <v>74</v>
      </c>
      <c r="C128" s="3" t="s">
        <v>69</v>
      </c>
      <c r="D128" s="4"/>
      <c r="E128" s="4"/>
      <c r="F128" s="4"/>
      <c r="G128" s="3" t="s">
        <v>69</v>
      </c>
      <c r="H128" s="3" t="s">
        <v>69</v>
      </c>
    </row>
    <row r="129" spans="1:8" ht="15.75" customHeight="1">
      <c r="A129" s="141" t="s">
        <v>75</v>
      </c>
      <c r="B129" s="142"/>
      <c r="C129" s="142"/>
      <c r="D129" s="142"/>
      <c r="E129" s="142"/>
      <c r="F129" s="142"/>
      <c r="G129" s="142"/>
      <c r="H129" s="143"/>
    </row>
    <row r="130" spans="1:8" ht="30.75">
      <c r="A130" s="139" t="s">
        <v>76</v>
      </c>
      <c r="B130" s="9" t="s">
        <v>77</v>
      </c>
      <c r="C130" s="139" t="s">
        <v>69</v>
      </c>
      <c r="D130" s="144"/>
      <c r="E130" s="144"/>
      <c r="F130" s="144"/>
      <c r="G130" s="139" t="s">
        <v>69</v>
      </c>
      <c r="H130" s="139" t="s">
        <v>69</v>
      </c>
    </row>
    <row r="131" spans="1:8" ht="15">
      <c r="A131" s="140"/>
      <c r="B131" s="10" t="s">
        <v>70</v>
      </c>
      <c r="C131" s="140"/>
      <c r="D131" s="145"/>
      <c r="E131" s="145"/>
      <c r="F131" s="145"/>
      <c r="G131" s="140"/>
      <c r="H131" s="140"/>
    </row>
    <row r="132" spans="1:8" ht="15.75" customHeight="1">
      <c r="A132" s="141" t="s">
        <v>78</v>
      </c>
      <c r="B132" s="142"/>
      <c r="C132" s="142"/>
      <c r="D132" s="142"/>
      <c r="E132" s="142"/>
      <c r="F132" s="142"/>
      <c r="G132" s="142"/>
      <c r="H132" s="143"/>
    </row>
    <row r="133" spans="1:8" ht="15.75" customHeight="1">
      <c r="A133" s="141" t="s">
        <v>79</v>
      </c>
      <c r="B133" s="142"/>
      <c r="C133" s="142"/>
      <c r="D133" s="142"/>
      <c r="E133" s="142"/>
      <c r="F133" s="142"/>
      <c r="G133" s="142"/>
      <c r="H133" s="143"/>
    </row>
    <row r="134" spans="1:8" ht="52.5" customHeight="1">
      <c r="A134" s="11"/>
      <c r="B134" s="12" t="s">
        <v>80</v>
      </c>
      <c r="C134" s="4"/>
      <c r="D134" s="4"/>
      <c r="E134" s="4"/>
      <c r="F134" s="4"/>
      <c r="G134" s="4"/>
      <c r="H134" s="4"/>
    </row>
    <row r="135" spans="1:8" ht="30.75" customHeight="1">
      <c r="A135" s="3"/>
      <c r="B135" s="13" t="s">
        <v>81</v>
      </c>
      <c r="C135" s="4"/>
      <c r="D135" s="4"/>
      <c r="E135" s="4"/>
      <c r="F135" s="4"/>
      <c r="G135" s="4"/>
      <c r="H135" s="4"/>
    </row>
    <row r="136" spans="1:8" ht="15.75" customHeight="1">
      <c r="A136" s="141" t="s">
        <v>82</v>
      </c>
      <c r="B136" s="142"/>
      <c r="C136" s="142"/>
      <c r="D136" s="142"/>
      <c r="E136" s="142"/>
      <c r="F136" s="142"/>
      <c r="G136" s="142"/>
      <c r="H136" s="143"/>
    </row>
    <row r="137" spans="1:8" ht="30.75">
      <c r="A137" s="3"/>
      <c r="B137" s="4" t="s">
        <v>83</v>
      </c>
      <c r="C137" s="4"/>
      <c r="D137" s="4"/>
      <c r="E137" s="4"/>
      <c r="F137" s="4"/>
      <c r="G137" s="4"/>
      <c r="H137" s="4"/>
    </row>
    <row r="138" spans="1:8" ht="30.75">
      <c r="A138" s="3"/>
      <c r="B138" s="4" t="s">
        <v>84</v>
      </c>
      <c r="C138" s="4"/>
      <c r="D138" s="4"/>
      <c r="E138" s="4"/>
      <c r="F138" s="4"/>
      <c r="G138" s="4"/>
      <c r="H138" s="4"/>
    </row>
    <row r="139" spans="1:8" ht="15">
      <c r="A139" s="3"/>
      <c r="B139" s="4" t="s">
        <v>85</v>
      </c>
      <c r="C139" s="4"/>
      <c r="D139" s="4"/>
      <c r="E139" s="4"/>
      <c r="F139" s="4"/>
      <c r="G139" s="4"/>
      <c r="H139" s="4"/>
    </row>
    <row r="140" spans="1:8" ht="32.25">
      <c r="A140" s="3"/>
      <c r="B140" s="13" t="s">
        <v>86</v>
      </c>
      <c r="C140" s="4"/>
      <c r="D140" s="4"/>
      <c r="E140" s="4"/>
      <c r="F140" s="4"/>
      <c r="G140" s="4"/>
      <c r="H140" s="4"/>
    </row>
    <row r="141" spans="1:8" ht="15.75" customHeight="1">
      <c r="A141" s="141" t="s">
        <v>87</v>
      </c>
      <c r="B141" s="142"/>
      <c r="C141" s="142"/>
      <c r="D141" s="142"/>
      <c r="E141" s="142"/>
      <c r="F141" s="142"/>
      <c r="G141" s="142"/>
      <c r="H141" s="143"/>
    </row>
    <row r="142" spans="1:8" ht="30.75">
      <c r="A142" s="3"/>
      <c r="B142" s="4" t="s">
        <v>83</v>
      </c>
      <c r="C142" s="4"/>
      <c r="D142" s="4"/>
      <c r="E142" s="4"/>
      <c r="F142" s="4"/>
      <c r="G142" s="4"/>
      <c r="H142" s="4"/>
    </row>
    <row r="143" spans="1:8" ht="30.75">
      <c r="A143" s="3"/>
      <c r="B143" s="4" t="s">
        <v>84</v>
      </c>
      <c r="C143" s="4"/>
      <c r="D143" s="4"/>
      <c r="E143" s="4"/>
      <c r="F143" s="4"/>
      <c r="G143" s="4"/>
      <c r="H143" s="4"/>
    </row>
    <row r="144" spans="1:8" ht="15">
      <c r="A144" s="3"/>
      <c r="B144" s="4"/>
      <c r="C144" s="4"/>
      <c r="D144" s="4"/>
      <c r="E144" s="4"/>
      <c r="F144" s="4"/>
      <c r="G144" s="4"/>
      <c r="H144" s="4"/>
    </row>
    <row r="145" spans="1:8" ht="46.5">
      <c r="A145" s="11"/>
      <c r="B145" s="12" t="s">
        <v>88</v>
      </c>
      <c r="C145" s="3" t="s">
        <v>69</v>
      </c>
      <c r="D145" s="3"/>
      <c r="E145" s="3"/>
      <c r="F145" s="3"/>
      <c r="G145" s="3" t="s">
        <v>69</v>
      </c>
      <c r="H145" s="3" t="s">
        <v>69</v>
      </c>
    </row>
    <row r="146" ht="15">
      <c r="A146" s="2"/>
    </row>
    <row r="147" spans="1:11" ht="23.25" customHeight="1">
      <c r="A147" s="106" t="s">
        <v>89</v>
      </c>
      <c r="B147" s="106"/>
      <c r="C147" s="106"/>
      <c r="D147" s="106"/>
      <c r="E147" s="106"/>
      <c r="F147" s="106"/>
      <c r="G147" s="106"/>
      <c r="H147" s="106"/>
      <c r="I147" s="106"/>
      <c r="J147" s="106"/>
      <c r="K147" s="106"/>
    </row>
    <row r="148" spans="1:11" ht="20.25" customHeight="1">
      <c r="A148" s="126" t="s">
        <v>161</v>
      </c>
      <c r="B148" s="126"/>
      <c r="C148" s="126"/>
      <c r="D148" s="126"/>
      <c r="E148" s="126"/>
      <c r="F148" s="126"/>
      <c r="G148" s="126"/>
      <c r="H148" s="126"/>
      <c r="I148" s="126"/>
      <c r="J148" s="126"/>
      <c r="K148" s="126"/>
    </row>
    <row r="149" spans="1:11" ht="29.25" customHeight="1">
      <c r="A149" s="106" t="s">
        <v>90</v>
      </c>
      <c r="B149" s="106"/>
      <c r="C149" s="106"/>
      <c r="D149" s="106"/>
      <c r="E149" s="106"/>
      <c r="F149" s="106"/>
      <c r="G149" s="106"/>
      <c r="H149" s="106"/>
      <c r="I149" s="106"/>
      <c r="J149" s="106"/>
      <c r="K149" s="106"/>
    </row>
    <row r="150" spans="1:11" ht="49.5" customHeight="1">
      <c r="A150" s="105" t="s">
        <v>166</v>
      </c>
      <c r="B150" s="105"/>
      <c r="C150" s="105"/>
      <c r="D150" s="105"/>
      <c r="E150" s="105"/>
      <c r="F150" s="105"/>
      <c r="G150" s="105"/>
      <c r="H150" s="105"/>
      <c r="I150" s="105"/>
      <c r="J150" s="105"/>
      <c r="K150" s="105"/>
    </row>
    <row r="151" spans="1:11" ht="23.25" customHeight="1">
      <c r="A151" s="106" t="s">
        <v>91</v>
      </c>
      <c r="B151" s="106"/>
      <c r="C151" s="106"/>
      <c r="D151" s="106"/>
      <c r="E151" s="106"/>
      <c r="F151" s="106"/>
      <c r="G151" s="106"/>
      <c r="H151" s="106"/>
      <c r="I151" s="106"/>
      <c r="J151" s="106"/>
      <c r="K151" s="106"/>
    </row>
    <row r="152" spans="1:11" ht="20.25" customHeight="1">
      <c r="A152" s="146" t="s">
        <v>113</v>
      </c>
      <c r="B152" s="146"/>
      <c r="C152" s="146"/>
      <c r="D152" s="146"/>
      <c r="E152" s="146"/>
      <c r="F152" s="146"/>
      <c r="G152" s="146"/>
      <c r="H152" s="146"/>
      <c r="I152" s="146"/>
      <c r="J152" s="146"/>
      <c r="K152" s="146"/>
    </row>
    <row r="153" spans="1:11" ht="127.5" customHeight="1">
      <c r="A153" s="155" t="s">
        <v>162</v>
      </c>
      <c r="B153" s="155"/>
      <c r="C153" s="155"/>
      <c r="D153" s="155"/>
      <c r="E153" s="155"/>
      <c r="F153" s="155"/>
      <c r="G153" s="155"/>
      <c r="H153" s="155"/>
      <c r="I153" s="155"/>
      <c r="J153" s="155"/>
      <c r="K153" s="155"/>
    </row>
    <row r="154" spans="1:11" ht="23.25" customHeight="1">
      <c r="A154" s="146" t="s">
        <v>114</v>
      </c>
      <c r="B154" s="146"/>
      <c r="C154" s="146"/>
      <c r="D154" s="146"/>
      <c r="E154" s="146"/>
      <c r="F154" s="146"/>
      <c r="G154" s="146"/>
      <c r="H154" s="146"/>
      <c r="I154" s="146"/>
      <c r="J154" s="146"/>
      <c r="K154" s="146"/>
    </row>
    <row r="155" spans="1:11" ht="73.5" customHeight="1">
      <c r="A155" s="156" t="s">
        <v>163</v>
      </c>
      <c r="B155" s="156"/>
      <c r="C155" s="156"/>
      <c r="D155" s="156"/>
      <c r="E155" s="156"/>
      <c r="F155" s="156"/>
      <c r="G155" s="156"/>
      <c r="H155" s="156"/>
      <c r="I155" s="156"/>
      <c r="J155" s="156"/>
      <c r="K155" s="156"/>
    </row>
    <row r="156" ht="12.75">
      <c r="A156" s="1"/>
    </row>
    <row r="157" spans="1:11" ht="21" customHeight="1">
      <c r="A157" s="149" t="s">
        <v>115</v>
      </c>
      <c r="B157" s="149"/>
      <c r="C157" s="149"/>
      <c r="D157" s="149"/>
      <c r="E157" s="149"/>
      <c r="F157" s="149"/>
      <c r="G157" s="149"/>
      <c r="H157" s="149"/>
      <c r="I157" s="149"/>
      <c r="J157" s="149"/>
      <c r="K157" s="149"/>
    </row>
    <row r="158" spans="1:11" ht="21" customHeight="1">
      <c r="A158" s="157" t="s">
        <v>165</v>
      </c>
      <c r="B158" s="157"/>
      <c r="C158" s="157"/>
      <c r="D158" s="157"/>
      <c r="E158" s="157"/>
      <c r="F158" s="157"/>
      <c r="G158" s="157"/>
      <c r="H158" s="157"/>
      <c r="I158" s="157"/>
      <c r="J158" s="157"/>
      <c r="K158" s="157"/>
    </row>
    <row r="159" spans="1:11" ht="19.5" customHeight="1">
      <c r="A159" s="149" t="s">
        <v>116</v>
      </c>
      <c r="B159" s="149"/>
      <c r="C159" s="149"/>
      <c r="D159" s="149"/>
      <c r="E159" s="149"/>
      <c r="F159" s="149"/>
      <c r="G159" s="149"/>
      <c r="H159" s="149"/>
      <c r="I159" s="149"/>
      <c r="J159" s="149"/>
      <c r="K159" s="149"/>
    </row>
    <row r="160" spans="1:11" ht="35.25" customHeight="1">
      <c r="A160" s="157" t="s">
        <v>164</v>
      </c>
      <c r="B160" s="157"/>
      <c r="C160" s="157"/>
      <c r="D160" s="157"/>
      <c r="E160" s="157"/>
      <c r="F160" s="157"/>
      <c r="G160" s="157"/>
      <c r="H160" s="157"/>
      <c r="I160" s="157"/>
      <c r="J160" s="157"/>
      <c r="K160" s="157"/>
    </row>
    <row r="161" ht="15">
      <c r="A161" s="2"/>
    </row>
    <row r="162" spans="1:11" ht="24" customHeight="1">
      <c r="A162" s="104" t="s">
        <v>92</v>
      </c>
      <c r="B162" s="104"/>
      <c r="C162" s="104"/>
      <c r="D162" s="104"/>
      <c r="E162" s="24"/>
      <c r="F162" s="21"/>
      <c r="G162" s="21"/>
      <c r="H162" s="21"/>
      <c r="I162" s="21"/>
      <c r="J162" s="21"/>
      <c r="K162" s="47" t="s">
        <v>111</v>
      </c>
    </row>
    <row r="163" spans="1:5" ht="12.75" customHeight="1">
      <c r="A163" s="14"/>
      <c r="E163" s="15" t="s">
        <v>93</v>
      </c>
    </row>
    <row r="165" spans="1:11" ht="12.75">
      <c r="A165" s="147" t="s">
        <v>94</v>
      </c>
      <c r="B165" s="147"/>
      <c r="C165" s="147"/>
      <c r="D165" s="147"/>
      <c r="E165" s="147"/>
      <c r="F165" s="147"/>
      <c r="G165" s="147"/>
      <c r="H165" s="147"/>
      <c r="I165" s="147"/>
      <c r="J165" s="147"/>
      <c r="K165" s="147"/>
    </row>
    <row r="166" spans="1:11" ht="12.75">
      <c r="A166" s="147" t="s">
        <v>95</v>
      </c>
      <c r="B166" s="147"/>
      <c r="C166" s="147"/>
      <c r="D166" s="147"/>
      <c r="E166" s="147"/>
      <c r="F166" s="147"/>
      <c r="G166" s="147"/>
      <c r="H166" s="147"/>
      <c r="I166" s="147"/>
      <c r="J166" s="147"/>
      <c r="K166" s="147"/>
    </row>
    <row r="168" spans="1:11" ht="15">
      <c r="A168" s="148"/>
      <c r="B168" s="148"/>
      <c r="C168" s="148"/>
      <c r="D168" s="148"/>
      <c r="E168" s="148"/>
      <c r="F168" s="148"/>
      <c r="G168" s="148"/>
      <c r="H168" s="148"/>
      <c r="I168" s="148"/>
      <c r="J168" s="148"/>
      <c r="K168" s="148"/>
    </row>
    <row r="170" ht="15">
      <c r="A170" s="16"/>
    </row>
  </sheetData>
  <sheetProtection/>
  <mergeCells count="152">
    <mergeCell ref="A76:K76"/>
    <mergeCell ref="A165:K165"/>
    <mergeCell ref="A166:K166"/>
    <mergeCell ref="A168:K168"/>
    <mergeCell ref="A157:K157"/>
    <mergeCell ref="A159:K159"/>
    <mergeCell ref="A160:K160"/>
    <mergeCell ref="A162:D162"/>
    <mergeCell ref="A158:K158"/>
    <mergeCell ref="A148:K148"/>
    <mergeCell ref="A149:K149"/>
    <mergeCell ref="A150:K150"/>
    <mergeCell ref="A151:K151"/>
    <mergeCell ref="A152:K152"/>
    <mergeCell ref="A153:K153"/>
    <mergeCell ref="A154:K154"/>
    <mergeCell ref="A155:K155"/>
    <mergeCell ref="H130:H131"/>
    <mergeCell ref="A132:H132"/>
    <mergeCell ref="A130:A131"/>
    <mergeCell ref="C130:C131"/>
    <mergeCell ref="D130:D131"/>
    <mergeCell ref="E130:E131"/>
    <mergeCell ref="F130:F131"/>
    <mergeCell ref="G130:G131"/>
    <mergeCell ref="A133:H133"/>
    <mergeCell ref="A136:H136"/>
    <mergeCell ref="A141:H141"/>
    <mergeCell ref="A147:K147"/>
    <mergeCell ref="H123:H124"/>
    <mergeCell ref="A129:H129"/>
    <mergeCell ref="A123:A124"/>
    <mergeCell ref="C123:C124"/>
    <mergeCell ref="D123:D124"/>
    <mergeCell ref="E123:E124"/>
    <mergeCell ref="F123:F124"/>
    <mergeCell ref="G123:G124"/>
    <mergeCell ref="A94:K94"/>
    <mergeCell ref="A98:K98"/>
    <mergeCell ref="A118:K118"/>
    <mergeCell ref="A119:K119"/>
    <mergeCell ref="I90:K90"/>
    <mergeCell ref="I91:K91"/>
    <mergeCell ref="A75:K75"/>
    <mergeCell ref="A86:K86"/>
    <mergeCell ref="A88:K88"/>
    <mergeCell ref="A90:A92"/>
    <mergeCell ref="B90:B92"/>
    <mergeCell ref="C90:E91"/>
    <mergeCell ref="F90:H91"/>
    <mergeCell ref="A85:K85"/>
    <mergeCell ref="A63:K63"/>
    <mergeCell ref="A70:K70"/>
    <mergeCell ref="F50:H50"/>
    <mergeCell ref="I50:K50"/>
    <mergeCell ref="B50:B51"/>
    <mergeCell ref="C50:E50"/>
    <mergeCell ref="A52:K52"/>
    <mergeCell ref="A58:K58"/>
    <mergeCell ref="B45:D45"/>
    <mergeCell ref="E45:G45"/>
    <mergeCell ref="H45:J45"/>
    <mergeCell ref="K45:L45"/>
    <mergeCell ref="A46:L46"/>
    <mergeCell ref="A47:L47"/>
    <mergeCell ref="A48:K48"/>
    <mergeCell ref="A50:A51"/>
    <mergeCell ref="B43:D43"/>
    <mergeCell ref="E43:G43"/>
    <mergeCell ref="H43:J43"/>
    <mergeCell ref="K43:L43"/>
    <mergeCell ref="B44:D44"/>
    <mergeCell ref="E44:G44"/>
    <mergeCell ref="H44:J44"/>
    <mergeCell ref="K44:L44"/>
    <mergeCell ref="B40:D40"/>
    <mergeCell ref="E40:G40"/>
    <mergeCell ref="H40:J40"/>
    <mergeCell ref="K40:L40"/>
    <mergeCell ref="A41:L41"/>
    <mergeCell ref="B42:D42"/>
    <mergeCell ref="E42:G42"/>
    <mergeCell ref="H42:J42"/>
    <mergeCell ref="K42:L42"/>
    <mergeCell ref="B38:D38"/>
    <mergeCell ref="E38:G38"/>
    <mergeCell ref="H38:J38"/>
    <mergeCell ref="K38:L38"/>
    <mergeCell ref="B39:D39"/>
    <mergeCell ref="E39:G39"/>
    <mergeCell ref="H39:J39"/>
    <mergeCell ref="K39:L39"/>
    <mergeCell ref="B36:D36"/>
    <mergeCell ref="E36:G36"/>
    <mergeCell ref="H36:J36"/>
    <mergeCell ref="K36:L36"/>
    <mergeCell ref="B37:D37"/>
    <mergeCell ref="E37:G37"/>
    <mergeCell ref="H37:J37"/>
    <mergeCell ref="K37:L37"/>
    <mergeCell ref="B33:D33"/>
    <mergeCell ref="E33:G33"/>
    <mergeCell ref="H33:J33"/>
    <mergeCell ref="K33:L33"/>
    <mergeCell ref="A34:L34"/>
    <mergeCell ref="B35:D35"/>
    <mergeCell ref="E35:G35"/>
    <mergeCell ref="H35:J35"/>
    <mergeCell ref="K35:L35"/>
    <mergeCell ref="B31:D31"/>
    <mergeCell ref="E31:G31"/>
    <mergeCell ref="H31:J31"/>
    <mergeCell ref="K31:L31"/>
    <mergeCell ref="B32:D32"/>
    <mergeCell ref="E32:G32"/>
    <mergeCell ref="H32:J32"/>
    <mergeCell ref="K32:L32"/>
    <mergeCell ref="B29:D29"/>
    <mergeCell ref="E29:G29"/>
    <mergeCell ref="H29:J29"/>
    <mergeCell ref="K29:L29"/>
    <mergeCell ref="B30:D30"/>
    <mergeCell ref="E30:G30"/>
    <mergeCell ref="H30:J30"/>
    <mergeCell ref="K30:L30"/>
    <mergeCell ref="C21:D21"/>
    <mergeCell ref="C22:D22"/>
    <mergeCell ref="A25:L25"/>
    <mergeCell ref="C23:D23"/>
    <mergeCell ref="C24:D24"/>
    <mergeCell ref="A27:L27"/>
    <mergeCell ref="F7:I7"/>
    <mergeCell ref="F4:I4"/>
    <mergeCell ref="F10:I10"/>
    <mergeCell ref="J17:L17"/>
    <mergeCell ref="C18:D18"/>
    <mergeCell ref="C19:D19"/>
    <mergeCell ref="A20:L20"/>
    <mergeCell ref="A17:A18"/>
    <mergeCell ref="B17:B18"/>
    <mergeCell ref="C17:F17"/>
    <mergeCell ref="G17:I17"/>
    <mergeCell ref="C6:K6"/>
    <mergeCell ref="C9:K9"/>
    <mergeCell ref="A11:K11"/>
    <mergeCell ref="A12:K12"/>
    <mergeCell ref="A14:K14"/>
    <mergeCell ref="A15:L15"/>
    <mergeCell ref="A1:L1"/>
    <mergeCell ref="A2:L2"/>
    <mergeCell ref="A5:L5"/>
    <mergeCell ref="C3:K3"/>
  </mergeCells>
  <printOptions/>
  <pageMargins left="0.67" right="0.22" top="0.61" bottom="0.42" header="0.5" footer="0.31"/>
  <pageSetup horizontalDpi="600" verticalDpi="600" orientation="landscape" paperSize="9" scale="90" r:id="rId1"/>
  <rowBreaks count="11" manualBreakCount="11">
    <brk id="25" max="255" man="1"/>
    <brk id="54" max="255" man="1"/>
    <brk id="63" max="255" man="1"/>
    <brk id="69" max="255" man="1"/>
    <brk id="80" max="255" man="1"/>
    <brk id="98" max="255" man="1"/>
    <brk id="106" max="11" man="1"/>
    <brk id="112" max="11" man="1"/>
    <brk id="118" max="255" man="1"/>
    <brk id="135" max="255" man="1"/>
    <brk id="15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Пользователь</cp:lastModifiedBy>
  <cp:lastPrinted>2020-03-18T08:18:05Z</cp:lastPrinted>
  <dcterms:created xsi:type="dcterms:W3CDTF">2019-03-14T10:21:45Z</dcterms:created>
  <dcterms:modified xsi:type="dcterms:W3CDTF">2020-03-18T08:18:19Z</dcterms:modified>
  <cp:category/>
  <cp:version/>
  <cp:contentType/>
  <cp:contentStatus/>
</cp:coreProperties>
</file>