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2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/>
</workbook>
</file>

<file path=xl/sharedStrings.xml><?xml version="1.0" encoding="utf-8"?>
<sst xmlns="http://schemas.openxmlformats.org/spreadsheetml/2006/main" count="1070" uniqueCount="346">
  <si>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</si>
  <si>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</si>
  <si>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</si>
  <si>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</si>
  <si>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</si>
  <si>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</si>
  <si>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</si>
  <si>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</si>
  <si>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</si>
  <si>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</si>
  <si>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</si>
  <si>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</si>
  <si>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</si>
  <si>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</si>
  <si>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</si>
  <si>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</si>
  <si>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</si>
  <si>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</si>
  <si>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</si>
  <si>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</si>
  <si>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</si>
  <si>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</si>
  <si>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</si>
  <si>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</si>
  <si>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</si>
  <si>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</si>
  <si>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</si>
  <si>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</si>
  <si>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</si>
  <si>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</si>
  <si>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</si>
  <si>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</si>
  <si>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</si>
  <si>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</si>
  <si>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</si>
  <si>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</si>
  <si>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</si>
  <si>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</si>
  <si>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</si>
  <si>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</si>
  <si>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</si>
  <si>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</si>
  <si>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</si>
  <si>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</si>
  <si>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</si>
  <si>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</si>
  <si>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</si>
  <si>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</si>
  <si>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</si>
  <si>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</si>
  <si>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</si>
  <si>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</si>
  <si>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</si>
  <si>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</si>
  <si>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</si>
  <si>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</si>
  <si>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</si>
  <si>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</si>
  <si>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</si>
  <si>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</si>
  <si>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</si>
  <si>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</si>
  <si>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</si>
  <si>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</si>
  <si>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</si>
  <si>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</si>
  <si>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</si>
  <si>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</si>
  <si>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</si>
  <si>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</si>
  <si>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</si>
  <si>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</si>
  <si>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</si>
  <si>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</si>
  <si>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</si>
  <si>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</si>
  <si>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</si>
  <si>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</si>
  <si>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</si>
  <si>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</si>
  <si>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</si>
  <si>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</si>
  <si>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</si>
  <si>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</si>
  <si>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</si>
  <si>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</si>
  <si>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</si>
  <si>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</si>
  <si>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</si>
  <si>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</si>
  <si>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</si>
  <si>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</si>
  <si>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</si>
  <si>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</si>
  <si>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</si>
  <si>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</si>
  <si>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</si>
  <si>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</si>
  <si>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</si>
  <si>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</si>
  <si>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</si>
  <si>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</si>
  <si>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</si>
  <si>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</si>
  <si>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</si>
  <si>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</si>
  <si>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</si>
  <si>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</si>
  <si>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</si>
  <si>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</si>
  <si>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</si>
  <si>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</si>
  <si>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</si>
  <si>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</si>
  <si>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</si>
  <si>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</si>
  <si>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</si>
  <si>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</si>
  <si>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</si>
  <si>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</si>
  <si>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</si>
  <si>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</si>
  <si>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</si>
  <si>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</si>
  <si>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</si>
  <si>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</si>
  <si>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</si>
  <si>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</si>
  <si>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</si>
  <si>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</si>
  <si>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</si>
  <si>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</si>
  <si>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</si>
  <si>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</si>
  <si>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</si>
  <si>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</si>
  <si>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</si>
  <si>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</si>
  <si>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</si>
  <si>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</si>
  <si>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</si>
  <si>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</si>
  <si>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</si>
  <si>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</si>
  <si>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</si>
  <si>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</si>
  <si>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</si>
  <si>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</si>
  <si>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</si>
  <si>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</si>
  <si>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</si>
  <si>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</si>
  <si>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</si>
  <si>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</si>
  <si>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</si>
  <si>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</si>
  <si>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</si>
  <si>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</si>
  <si>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</si>
  <si>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</si>
  <si>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</si>
  <si>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</si>
  <si>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</si>
  <si>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</si>
  <si>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</si>
  <si>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</si>
  <si>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</si>
  <si>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</si>
  <si>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</si>
  <si>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</si>
  <si>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</si>
  <si>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</si>
  <si>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</si>
  <si>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</si>
  <si>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</si>
  <si>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</si>
  <si>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</si>
  <si>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</si>
  <si>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</si>
  <si>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</si>
  <si>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</si>
  <si>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</si>
  <si>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</si>
  <si>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</si>
  <si>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</si>
  <si>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</si>
  <si>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</si>
  <si>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</si>
  <si>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</si>
  <si>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</si>
  <si>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</si>
  <si>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</si>
  <si>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</si>
  <si>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</si>
  <si>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</si>
  <si>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</si>
  <si>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</si>
  <si>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</si>
  <si>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</si>
  <si>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</si>
  <si>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</si>
  <si>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</si>
  <si>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</si>
  <si>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</si>
  <si>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</si>
  <si>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</si>
  <si>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</si>
  <si>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</si>
  <si>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</si>
  <si>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</si>
  <si>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</si>
  <si>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</si>
  <si>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</si>
  <si>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</si>
  <si>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</si>
  <si>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</si>
  <si>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</si>
  <si>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</si>
  <si>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</si>
  <si>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</si>
  <si>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</si>
  <si>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</si>
  <si>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</si>
  <si>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</si>
  <si>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</si>
  <si>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</si>
  <si>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</si>
  <si>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</si>
  <si>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</si>
  <si>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</si>
  <si>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</si>
  <si>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</si>
  <si>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</si>
  <si>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</si>
  <si>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</si>
  <si>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</si>
  <si>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</si>
  <si>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кількість притулків для дітей</t>
  </si>
  <si>
    <t>од.</t>
  </si>
  <si>
    <t>Форма №2 - притулок</t>
  </si>
  <si>
    <t>кількість штатних працівників притулку</t>
  </si>
  <si>
    <t>осіб</t>
  </si>
  <si>
    <t>кільність місць у притулку</t>
  </si>
  <si>
    <t>Форма №2 - притулок, положення</t>
  </si>
  <si>
    <t>кількість обєктів, що потребують капітальний ремонт</t>
  </si>
  <si>
    <t>дефектний акт</t>
  </si>
  <si>
    <t>кошторис видатків</t>
  </si>
  <si>
    <t>форма-центр</t>
  </si>
  <si>
    <t>кількість штатних працівників центру</t>
  </si>
  <si>
    <t>штатний розпис</t>
  </si>
  <si>
    <t>кількість місць у центрі</t>
  </si>
  <si>
    <t>форма-центр, журнал обліку</t>
  </si>
  <si>
    <t>кількість соціальних послуг, наданих центром соціально-психологічної реабілітації дітей при тривалому (стаціонарному) перебуванні</t>
  </si>
  <si>
    <t>журнал обліку надання послуг, особові справи</t>
  </si>
  <si>
    <t>середньорічні витрати на одне місце в притулку</t>
  </si>
  <si>
    <t>грн.</t>
  </si>
  <si>
    <t>середньомісячна заробітна плата працівників притулку</t>
  </si>
  <si>
    <t>книга нарахування заробітної плати</t>
  </si>
  <si>
    <t>акт виконаних робіт</t>
  </si>
  <si>
    <t>середньорічні витрати на одне місце в центрі соціально-психологічної реабілітації дітей</t>
  </si>
  <si>
    <t>кошторис видатків, форма-центр</t>
  </si>
  <si>
    <t>середньомісячна заробітна плата працівників центру соціально-психологічної реабілітації дітей</t>
  </si>
  <si>
    <t>середні витрати на надання однієї соціальної послуги центром соціально-психологічної реабілітації дітей</t>
  </si>
  <si>
    <t>кількість дітей, які вибули з притулку з позитивним результатом</t>
  </si>
  <si>
    <t>кількість соціальних послуг, наданих дітям позбавлених сімейного виховання, які опинились в складних житлово-плбутових умовах, залишили навчальний заклад</t>
  </si>
  <si>
    <t>кількість дітей, які були забезпечені належним житлово-побутовими послугами і психолого-педагогічними умовами для забезпечення нормальної життєдіяльності</t>
  </si>
  <si>
    <t>кількість дітей, які вибули з центру соціально-психологічної реабілітації дітей з позитивним результатом</t>
  </si>
  <si>
    <t>кількість дітей, які вибули з центру соціально-психологічної реабілітації дітей та повернуті в сім’ю</t>
  </si>
  <si>
    <t>кількість центрів соціально-психологічної реабілітації дітей</t>
  </si>
  <si>
    <t>Утримання закладів, що надають соціальні послуги дітям, які опинились в складних життєвих умовах</t>
  </si>
  <si>
    <t xml:space="preserve">Оплата праці і нарахування на заробітну плату </t>
  </si>
  <si>
    <t xml:space="preserve">Оплата праці  </t>
  </si>
  <si>
    <t>Медикаменти та перевязувальні матеріали</t>
  </si>
  <si>
    <t>Продукти харування</t>
  </si>
  <si>
    <t>Оплата послуг(крім комунальних)</t>
  </si>
  <si>
    <t>Оплата комунальних послуг</t>
  </si>
  <si>
    <t>Придбання обладнання і предметів довгострокового використанння</t>
  </si>
  <si>
    <t>педагогічний персонал</t>
  </si>
  <si>
    <t xml:space="preserve">медичний персонал </t>
  </si>
  <si>
    <t>обслуговуючий персонал</t>
  </si>
  <si>
    <t>інший персонал</t>
  </si>
  <si>
    <t>Разом</t>
  </si>
  <si>
    <t xml:space="preserve">Медикаменти та перевязувальні матеріали </t>
  </si>
  <si>
    <t xml:space="preserve">Дослідження і розробки, окремі заходи по реалізації державних (регіональних) програм </t>
  </si>
  <si>
    <t>Придбання обладнання та предметів довгострокового користування</t>
  </si>
  <si>
    <t>Капітальний ремонт інших обєктів</t>
  </si>
  <si>
    <t>обсяг видатків на капітальний ремонт фасаду житлового корпусу притулку для дітей</t>
  </si>
  <si>
    <t>обсяг видатків на капітальний ремонт котла системи опалення у притулку для дітей</t>
  </si>
  <si>
    <t>Форма №2 - притулок,  журнал обліку</t>
  </si>
  <si>
    <t>240           (90 дівчат)</t>
  </si>
  <si>
    <t>227           (85 дівчат)</t>
  </si>
  <si>
    <t>50              (21 дівчина)</t>
  </si>
  <si>
    <t>55              (22 дівчини)</t>
  </si>
  <si>
    <t>кількість осіб, які перебували протягом року у центрі соціально-спихологічної реабілітації дітей при тривалому (стаціонарному) перебуванні, в т.ч. дівчат</t>
  </si>
  <si>
    <t>кількість осіб, які протягом  року  перебували у притулку для дітей, в т.ч.  дівчат</t>
  </si>
  <si>
    <t>площа фасаду, що потребує капітального ремонту</t>
  </si>
  <si>
    <t>кв.м.</t>
  </si>
  <si>
    <t>кількість котлів, які потребують ремонту</t>
  </si>
  <si>
    <t>дефектний акт, проектно-кошторисна документація</t>
  </si>
  <si>
    <t>середня вартість капітального ремонту одного кв.м.</t>
  </si>
  <si>
    <t>Форма №2 - притулок,  кошторис видатків</t>
  </si>
  <si>
    <t>Форма №2 - притулок,  штатний розпис</t>
  </si>
  <si>
    <t xml:space="preserve">обсяг видатків на капітальний ремонт </t>
  </si>
  <si>
    <t>кількість дітей у притулку, які були забезпечені належним житлово-побутовими послугами і психолого-педагогічними умовами для забезпечення нормальної життєдіяльності</t>
  </si>
  <si>
    <t>кількість соціальних послуг, наданих  притулком для дітейдітям позбавлених сімейного виховання, які опинились в складних житлово-плбутових умовах, залишили навчальний заклад</t>
  </si>
  <si>
    <t>середня вартість капітального ремонту одного санвузла</t>
  </si>
  <si>
    <t>Служба у справах дітей Закарпатської обласної державної адміністрації</t>
  </si>
  <si>
    <t>09</t>
  </si>
  <si>
    <t>091</t>
  </si>
  <si>
    <t>площа приміщення, що потребує капітального ремонту</t>
  </si>
  <si>
    <t xml:space="preserve"> проектно-кошторисна документація, акт виконаних робіт</t>
  </si>
  <si>
    <t>Світлана ЯКІМЕЛІНА</t>
  </si>
  <si>
    <t>Головний спеціаліст-бухгалтер</t>
  </si>
  <si>
    <t>Віоріка РУДЕНКО</t>
  </si>
  <si>
    <t>0913111</t>
  </si>
  <si>
    <t>Капітальний ремонт складських приміщень у притулку для дітей (дефектний акт)</t>
  </si>
  <si>
    <t>Забезпечення надання соціальних послуг дітям, які опинились в складних життєвих обставинах та їх соціального захисту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</si>
  <si>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 та надання комплексної соціальної, психологічної, педагогічної, медичної, правової та їнших видів допомоги центрами соціально-психологічної реабілітації дітей</t>
  </si>
  <si>
    <t>Забезпечення функціонування притулку для дітей</t>
  </si>
  <si>
    <t>Забезпечення функціонування центру соціально-психологічної реабілітації дітей</t>
  </si>
  <si>
    <t xml:space="preserve"> </t>
  </si>
  <si>
    <t>Інтегрування та координація дій для забезпечення реформування системи інституційного догляду та виховання дітей</t>
  </si>
  <si>
    <t>0913112</t>
  </si>
  <si>
    <t>Служба у справах дітей. Заходи державної політики з питань дітей та їх соціального захисту</t>
  </si>
  <si>
    <t>07100000000</t>
  </si>
  <si>
    <t>1. Служба у справах дітей Закарпатської обласної державної адміністрації</t>
  </si>
  <si>
    <t>Служба у справах дітей.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</si>
  <si>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закладів, що надають соціальні послуги дітям, які опинились в складних життєвих обставинах, підтримка функціонування дитячих будинків сімейного типу та прийомних сімей</t>
  </si>
  <si>
    <t>Утримання закладів, що надають соціальні послуги дітям, які опинились в складних життєвих  обставинах, підтримка функціонування дитячих будинків сімейного типу та прийомних сімей</t>
  </si>
  <si>
    <t>Утримання закладів, що надають соціальні послуги дітям, які опинились в складних життєвих обставинах та підтримка функціонування дитячих будинків сімейного типу та прийомних сімей</t>
  </si>
  <si>
    <t xml:space="preserve"> Утримання закладів, що надають соціальні послуги дітям, які опинились в складних життєвих обставинах та підтримка функціонування дитячих будинків сімейного типу та прийомних сімей</t>
  </si>
  <si>
    <t>Забезпечення соціально-правового захисту дітей, надання соціальних послуг дітям, які опинились в складних життєвих обставинах</t>
  </si>
  <si>
    <t>Кількість дітей, що перебувають на державному утриманні в закладах інституційного догляду</t>
  </si>
  <si>
    <t>Збільшення кількості дітей,охоплнених регіональними заходами  державної політики з питань дітей (порівняно з минулим роком)</t>
  </si>
  <si>
    <t>%</t>
  </si>
  <si>
    <t>Питома вага дітей-сиріт, дітей, позбавлених батьківського піклування, охоплених сімейними формами виховання</t>
  </si>
  <si>
    <t>Кількість дітей, які вибули із закладів з позитивним результатом</t>
  </si>
  <si>
    <t>227                (85 дівчат)</t>
  </si>
  <si>
    <t>55              (27 дівчат)</t>
  </si>
  <si>
    <t>Запровадження ефективних форм і методів роботи з дітьми, які перебувають у притулку для дітей та центрі соціально-психологічної реабілітації дітей</t>
  </si>
  <si>
    <t>75, 42</t>
  </si>
  <si>
    <t>Впродовж дев'яти місяців 2019 року: у притулку для дітей перебувало 176 дітей, з позитивним результатом з притулку дітей вибуло 150 дітей, із них 67 дітей повернуто в сім'ї, 7 дітей влаштовано до сімейних форм виховання; у центрі соціально-психологічної реабілітації перебувало 54 дитини, вибуло 35, із них повернуто в сім'ю 12 дітей, 6 влаштовано до сімейних форм виховання. З метою забезпечення комфортного перебування дітей у закладах придбано 50 нових матрасів, 12 ліжок, 50 комплектів постільної білизни, дитячий одяг та взуття. З метою соціального захисту та надання соціально-психологічної реабілітації дітей вразливих категорій є необхідність функціонування притулку для дітей та центру соціально-психологічної реабілітації дітей на найближчі роки.</t>
  </si>
  <si>
    <t>Притулок для дітей: оплата послуг по охороні притулку для дітей 350,0 тис. грн.;Закарпатський центр соціально-психологічної реабілітації дітей: побілка фасаду - 100,0 тис.грн.; поточний ремонт приміщення - 68,0 тис.грн; улаштування доріжки бруківкою - 150,0 тис.грн.</t>
  </si>
  <si>
    <t>0710000000</t>
  </si>
  <si>
    <t>Конституція України, Бюджетний кодекс України, Закон України "Про забезпечення організаційно-правових умов соціального захисту дітей-сиріт та дітей, позбавлених батьківського піклування", наказ 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№688, Рішення обласної ради "Про Регіональну програму забезпеченняч права дитини на виховання у сімейному оточені від 21.12.2017 №1023.</t>
  </si>
  <si>
    <t xml:space="preserve">За рахунок спеціального фонду у 2018 - 2019 роках проведено утеплення житлового корпусу у притулку для дітей, що дало економію використання природного газу в межах 20 відсотків. Покращено умови роботи працівників за рахунок придбання оргтехніки (ноутбук, принтири та багатофункціональний пристрій). У 2020 році планується придбати  газовий котел для системи опалювання, газонокосарку та два комп'ютери для облаштування класу у притулку для дітей.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</si>
</sst>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00"/>
    <numFmt numFmtId="205" formatCode="#,##0.0_р_."/>
    <numFmt numFmtId="206" formatCode="0.000000"/>
    <numFmt numFmtId="207" formatCode="0.00000"/>
    <numFmt numFmtId="208" formatCode="0.0000"/>
    <numFmt numFmtId="209" formatCode="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Arial Cyr"/>
      <family val="0"/>
    </font>
    <font>
      <b/>
      <sz val="18"/>
      <color indexed="62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3" fillId="2" borderId="1" applyNumberFormat="0" applyAlignment="0" applyProtection="0"/>
    <xf numFmtId="0" fontId="13" fillId="11" borderId="1" applyNumberFormat="0" applyAlignment="0" applyProtection="0"/>
    <xf numFmtId="0" fontId="24" fillId="24" borderId="2" applyNumberFormat="0" applyAlignment="0" applyProtection="0"/>
    <xf numFmtId="0" fontId="21" fillId="24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1" fillId="10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10" fillId="4" borderId="10" applyNumberFormat="0" applyFont="0" applyAlignment="0" applyProtection="0"/>
    <xf numFmtId="9" fontId="0" fillId="0" borderId="0" applyFont="0" applyFill="0" applyBorder="0" applyAlignment="0" applyProtection="0"/>
    <xf numFmtId="0" fontId="24" fillId="10" borderId="2" applyNumberFormat="0" applyAlignment="0" applyProtection="0"/>
    <xf numFmtId="0" fontId="18" fillId="0" borderId="6" applyNumberFormat="0" applyFill="0" applyAlignment="0" applyProtection="0"/>
    <xf numFmtId="0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8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2" xfId="0" applyFont="1" applyFill="1" applyBorder="1" applyAlignment="1">
      <alignment horizontal="centerContinuous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1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1" xfId="84" applyFont="1" applyBorder="1" applyAlignment="1">
      <alignment horizontal="center"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9" fontId="8" fillId="0" borderId="11" xfId="0" applyNumberFormat="1" applyFont="1" applyBorder="1" applyAlignment="1">
      <alignment horizontal="center" vertical="center" wrapText="1"/>
    </xf>
    <xf numFmtId="199" fontId="8" fillId="0" borderId="11" xfId="0" applyNumberFormat="1" applyFont="1" applyBorder="1" applyAlignment="1">
      <alignment/>
    </xf>
    <xf numFmtId="199" fontId="28" fillId="0" borderId="11" xfId="0" applyNumberFormat="1" applyFont="1" applyBorder="1" applyAlignment="1">
      <alignment/>
    </xf>
    <xf numFmtId="199" fontId="8" fillId="0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9" fontId="34" fillId="0" borderId="0" xfId="83" applyNumberFormat="1" applyFont="1" applyFill="1" applyBorder="1">
      <alignment/>
      <protection/>
    </xf>
    <xf numFmtId="199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9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4" xfId="0" applyFont="1" applyFill="1" applyBorder="1" applyAlignment="1">
      <alignment horizontal="centerContinuous"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199" fontId="9" fillId="0" borderId="0" xfId="0" applyNumberFormat="1" applyFont="1" applyBorder="1" applyAlignment="1">
      <alignment vertical="top" wrapText="1"/>
    </xf>
    <xf numFmtId="199" fontId="8" fillId="0" borderId="15" xfId="0" applyNumberFormat="1" applyFont="1" applyBorder="1" applyAlignment="1">
      <alignment vertical="center" wrapText="1"/>
    </xf>
    <xf numFmtId="199" fontId="8" fillId="0" borderId="11" xfId="0" applyNumberFormat="1" applyFont="1" applyBorder="1" applyAlignment="1">
      <alignment vertical="center" wrapText="1"/>
    </xf>
    <xf numFmtId="199" fontId="8" fillId="0" borderId="11" xfId="0" applyNumberFormat="1" applyFont="1" applyBorder="1" applyAlignment="1">
      <alignment/>
    </xf>
    <xf numFmtId="199" fontId="8" fillId="0" borderId="11" xfId="0" applyNumberFormat="1" applyFont="1" applyFill="1" applyBorder="1" applyAlignment="1">
      <alignment wrapText="1"/>
    </xf>
    <xf numFmtId="199" fontId="28" fillId="0" borderId="11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9" fontId="28" fillId="0" borderId="11" xfId="0" applyNumberFormat="1" applyFont="1" applyFill="1" applyBorder="1" applyAlignment="1">
      <alignment/>
    </xf>
    <xf numFmtId="0" fontId="32" fillId="0" borderId="16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199" fontId="40" fillId="0" borderId="11" xfId="83" applyNumberFormat="1" applyFont="1" applyFill="1" applyBorder="1" applyAlignment="1">
      <alignment vertical="top"/>
      <protection/>
    </xf>
    <xf numFmtId="199" fontId="41" fillId="0" borderId="11" xfId="83" applyNumberFormat="1" applyFont="1" applyFill="1" applyBorder="1" applyAlignment="1">
      <alignment vertical="top"/>
      <protection/>
    </xf>
    <xf numFmtId="199" fontId="41" fillId="0" borderId="13" xfId="83" applyNumberFormat="1" applyFont="1" applyFill="1" applyBorder="1" applyAlignment="1">
      <alignment vertical="top"/>
      <protection/>
    </xf>
    <xf numFmtId="199" fontId="41" fillId="0" borderId="19" xfId="83" applyNumberFormat="1" applyFont="1" applyFill="1" applyBorder="1" applyAlignment="1">
      <alignment vertical="top"/>
      <protection/>
    </xf>
    <xf numFmtId="0" fontId="8" fillId="0" borderId="11" xfId="0" applyFont="1" applyFill="1" applyBorder="1" applyAlignment="1">
      <alignment horizontal="center" vertical="top" wrapText="1"/>
    </xf>
    <xf numFmtId="199" fontId="28" fillId="0" borderId="11" xfId="0" applyNumberFormat="1" applyFont="1" applyFill="1" applyBorder="1" applyAlignment="1">
      <alignment vertical="top"/>
    </xf>
    <xf numFmtId="0" fontId="32" fillId="0" borderId="16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199" fontId="28" fillId="0" borderId="14" xfId="0" applyNumberFormat="1" applyFont="1" applyFill="1" applyBorder="1" applyAlignment="1">
      <alignment vertical="top"/>
    </xf>
    <xf numFmtId="3" fontId="28" fillId="0" borderId="11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horizontal="center" vertical="top" wrapText="1"/>
    </xf>
    <xf numFmtId="199" fontId="8" fillId="0" borderId="11" xfId="0" applyNumberFormat="1" applyFont="1" applyFill="1" applyBorder="1" applyAlignment="1">
      <alignment/>
    </xf>
    <xf numFmtId="0" fontId="30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/>
    </xf>
    <xf numFmtId="0" fontId="30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49" fontId="28" fillId="0" borderId="11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9" fontId="3" fillId="0" borderId="0" xfId="84" applyNumberFormat="1" applyFont="1" applyBorder="1" applyAlignment="1">
      <alignment horizontal="center" vertical="top" wrapText="1"/>
      <protection/>
    </xf>
    <xf numFmtId="199" fontId="28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28" fillId="0" borderId="11" xfId="0" applyFont="1" applyFill="1" applyBorder="1" applyAlignment="1">
      <alignment vertical="top" wrapText="1"/>
    </xf>
    <xf numFmtId="0" fontId="30" fillId="0" borderId="11" xfId="0" applyNumberFormat="1" applyFont="1" applyFill="1" applyBorder="1" applyAlignment="1">
      <alignment horizontal="center" vertical="top" wrapText="1"/>
    </xf>
    <xf numFmtId="199" fontId="8" fillId="0" borderId="11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99" fontId="8" fillId="0" borderId="11" xfId="0" applyNumberFormat="1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199" fontId="28" fillId="0" borderId="11" xfId="0" applyNumberFormat="1" applyFont="1" applyBorder="1" applyAlignment="1">
      <alignment vertical="top" wrapText="1"/>
    </xf>
    <xf numFmtId="199" fontId="3" fillId="0" borderId="11" xfId="84" applyNumberFormat="1" applyFont="1" applyBorder="1" applyAlignment="1">
      <alignment wrapText="1"/>
      <protection/>
    </xf>
    <xf numFmtId="199" fontId="5" fillId="0" borderId="11" xfId="84" applyNumberFormat="1" applyFont="1" applyBorder="1" applyAlignment="1">
      <alignment vertical="top" wrapText="1"/>
      <protection/>
    </xf>
    <xf numFmtId="0" fontId="8" fillId="0" borderId="11" xfId="0" applyFont="1" applyBorder="1" applyAlignment="1">
      <alignment wrapText="1"/>
    </xf>
    <xf numFmtId="0" fontId="2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1" xfId="0" applyNumberFormat="1" applyFont="1" applyFill="1" applyBorder="1" applyAlignment="1" applyProtection="1">
      <alignment vertical="top" wrapText="1"/>
      <protection/>
    </xf>
    <xf numFmtId="199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28" fillId="0" borderId="11" xfId="0" applyFont="1" applyFill="1" applyBorder="1" applyAlignment="1">
      <alignment vertical="top"/>
    </xf>
    <xf numFmtId="0" fontId="8" fillId="0" borderId="20" xfId="0" applyFont="1" applyBorder="1" applyAlignment="1">
      <alignment vertical="top" wrapText="1"/>
    </xf>
    <xf numFmtId="0" fontId="28" fillId="0" borderId="15" xfId="0" applyFont="1" applyBorder="1" applyAlignment="1">
      <alignment/>
    </xf>
    <xf numFmtId="199" fontId="28" fillId="0" borderId="15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84" applyFont="1" applyBorder="1" applyAlignment="1">
      <alignment horizontal="center" vertical="top" wrapText="1"/>
      <protection/>
    </xf>
    <xf numFmtId="0" fontId="3" fillId="0" borderId="13" xfId="84" applyFont="1" applyBorder="1" applyAlignment="1">
      <alignment horizontal="center" vertical="top" wrapText="1"/>
      <protection/>
    </xf>
    <xf numFmtId="49" fontId="2" fillId="0" borderId="12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99" fontId="41" fillId="5" borderId="11" xfId="83" applyNumberFormat="1" applyFont="1" applyFill="1" applyBorder="1" applyAlignment="1">
      <alignment vertical="top"/>
      <protection/>
    </xf>
    <xf numFmtId="199" fontId="41" fillId="5" borderId="13" xfId="83" applyNumberFormat="1" applyFont="1" applyFill="1" applyBorder="1" applyAlignment="1">
      <alignment vertical="top"/>
      <protection/>
    </xf>
    <xf numFmtId="199" fontId="41" fillId="5" borderId="19" xfId="83" applyNumberFormat="1" applyFont="1" applyFill="1" applyBorder="1" applyAlignment="1">
      <alignment vertical="top"/>
      <protection/>
    </xf>
    <xf numFmtId="199" fontId="40" fillId="5" borderId="11" xfId="83" applyNumberFormat="1" applyFont="1" applyFill="1" applyBorder="1" applyAlignment="1">
      <alignment vertical="top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11" xfId="0" applyNumberFormat="1" applyFont="1" applyFill="1" applyBorder="1" applyAlignment="1">
      <alignment/>
    </xf>
    <xf numFmtId="0" fontId="30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84" applyFont="1" applyBorder="1" applyAlignment="1">
      <alignment horizontal="center" vertical="top"/>
      <protection/>
    </xf>
    <xf numFmtId="0" fontId="3" fillId="0" borderId="11" xfId="84" applyFont="1" applyBorder="1" applyAlignment="1">
      <alignment horizontal="left" wrapText="1"/>
      <protection/>
    </xf>
    <xf numFmtId="0" fontId="3" fillId="0" borderId="11" xfId="84" applyFont="1" applyBorder="1" applyAlignment="1">
      <alignment horizontal="left"/>
      <protection/>
    </xf>
    <xf numFmtId="0" fontId="3" fillId="0" borderId="11" xfId="84" applyFont="1" applyFill="1" applyBorder="1" applyAlignment="1">
      <alignment horizontal="center" wrapText="1"/>
      <protection/>
    </xf>
    <xf numFmtId="199" fontId="3" fillId="0" borderId="11" xfId="84" applyNumberFormat="1" applyFont="1" applyFill="1" applyBorder="1" applyAlignment="1">
      <alignment vertical="top" wrapText="1"/>
      <protection/>
    </xf>
    <xf numFmtId="0" fontId="8" fillId="0" borderId="11" xfId="0" applyFont="1" applyBorder="1" applyAlignment="1">
      <alignment horizontal="center" vertical="top"/>
    </xf>
    <xf numFmtId="199" fontId="3" fillId="0" borderId="11" xfId="84" applyNumberFormat="1" applyFont="1" applyBorder="1" applyAlignment="1">
      <alignment horizontal="center" wrapText="1"/>
      <protection/>
    </xf>
    <xf numFmtId="199" fontId="3" fillId="0" borderId="11" xfId="84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wrapText="1"/>
    </xf>
    <xf numFmtId="199" fontId="8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99" fontId="8" fillId="0" borderId="11" xfId="0" applyNumberFormat="1" applyFont="1" applyFill="1" applyBorder="1" applyAlignment="1">
      <alignment vertical="top" wrapText="1"/>
    </xf>
    <xf numFmtId="199" fontId="8" fillId="0" borderId="11" xfId="0" applyNumberFormat="1" applyFont="1" applyBorder="1" applyAlignment="1">
      <alignment vertical="top"/>
    </xf>
    <xf numFmtId="199" fontId="28" fillId="0" borderId="11" xfId="0" applyNumberFormat="1" applyFont="1" applyFill="1" applyBorder="1" applyAlignment="1">
      <alignment vertical="top" wrapText="1"/>
    </xf>
    <xf numFmtId="199" fontId="8" fillId="0" borderId="11" xfId="0" applyNumberFormat="1" applyFont="1" applyFill="1" applyBorder="1" applyAlignment="1">
      <alignment vertical="top"/>
    </xf>
    <xf numFmtId="0" fontId="8" fillId="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/>
    </xf>
    <xf numFmtId="199" fontId="8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8" fillId="0" borderId="11" xfId="0" applyNumberFormat="1" applyFont="1" applyBorder="1" applyAlignment="1">
      <alignment horizontal="center"/>
    </xf>
    <xf numFmtId="190" fontId="8" fillId="0" borderId="11" xfId="0" applyNumberFormat="1" applyFont="1" applyFill="1" applyBorder="1" applyAlignment="1">
      <alignment/>
    </xf>
    <xf numFmtId="190" fontId="28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190" fontId="9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Continuous"/>
    </xf>
    <xf numFmtId="1" fontId="8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8" fillId="0" borderId="24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31" fillId="0" borderId="20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15" xfId="0" applyFont="1" applyBorder="1" applyAlignment="1">
      <alignment/>
    </xf>
    <xf numFmtId="49" fontId="8" fillId="0" borderId="20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1" xfId="0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30" fillId="0" borderId="20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0" fillId="0" borderId="2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20" xfId="0" applyNumberFormat="1" applyFont="1" applyFill="1" applyBorder="1" applyAlignment="1">
      <alignment horizontal="center" vertical="top"/>
    </xf>
    <xf numFmtId="0" fontId="30" fillId="0" borderId="25" xfId="0" applyNumberFormat="1" applyFont="1" applyFill="1" applyBorder="1" applyAlignment="1">
      <alignment horizontal="center" vertical="top"/>
    </xf>
    <xf numFmtId="0" fontId="30" fillId="0" borderId="15" xfId="0" applyNumberFormat="1" applyFont="1" applyFill="1" applyBorder="1" applyAlignment="1">
      <alignment horizontal="center" vertical="top"/>
    </xf>
    <xf numFmtId="0" fontId="30" fillId="0" borderId="20" xfId="0" applyNumberFormat="1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center" vertical="top" wrapText="1"/>
    </xf>
    <xf numFmtId="0" fontId="30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8" fillId="0" borderId="12" xfId="0" applyNumberFormat="1" applyFont="1" applyBorder="1" applyAlignment="1">
      <alignment horizontal="justify" vertical="top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84" applyFont="1" applyBorder="1" applyAlignment="1">
      <alignment horizontal="center" vertical="top" wrapText="1"/>
      <protection/>
    </xf>
    <xf numFmtId="0" fontId="3" fillId="0" borderId="11" xfId="84" applyFont="1" applyBorder="1" applyAlignment="1">
      <alignment horizontal="center" wrapText="1"/>
      <protection/>
    </xf>
    <xf numFmtId="0" fontId="5" fillId="0" borderId="20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15" xfId="84" applyFont="1" applyBorder="1" applyAlignment="1">
      <alignment horizontal="center" wrapText="1"/>
      <protection/>
    </xf>
    <xf numFmtId="0" fontId="33" fillId="0" borderId="11" xfId="84" applyFont="1" applyBorder="1" applyAlignment="1">
      <alignment horizontal="center" vertical="top" wrapText="1"/>
      <protection/>
    </xf>
    <xf numFmtId="0" fontId="9" fillId="0" borderId="12" xfId="84" applyFont="1" applyBorder="1" applyAlignment="1">
      <alignment wrapText="1"/>
      <protection/>
    </xf>
    <xf numFmtId="0" fontId="3" fillId="0" borderId="11" xfId="84" applyFont="1" applyBorder="1" applyAlignment="1">
      <alignment wrapText="1"/>
      <protection/>
    </xf>
    <xf numFmtId="0" fontId="5" fillId="0" borderId="11" xfId="84" applyFont="1" applyBorder="1" applyAlignment="1">
      <alignment wrapText="1"/>
      <protection/>
    </xf>
    <xf numFmtId="0" fontId="9" fillId="0" borderId="12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3" fillId="0" borderId="20" xfId="84" applyFont="1" applyBorder="1" applyAlignment="1">
      <alignment vertical="top" wrapText="1"/>
      <protection/>
    </xf>
    <xf numFmtId="0" fontId="3" fillId="0" borderId="25" xfId="84" applyFont="1" applyBorder="1" applyAlignment="1">
      <alignment vertical="top" wrapText="1"/>
      <protection/>
    </xf>
    <xf numFmtId="0" fontId="3" fillId="0" borderId="15" xfId="84" applyFont="1" applyBorder="1" applyAlignment="1">
      <alignment vertical="top" wrapText="1"/>
      <protection/>
    </xf>
    <xf numFmtId="0" fontId="3" fillId="0" borderId="20" xfId="84" applyFont="1" applyBorder="1" applyAlignment="1">
      <alignment horizontal="left" vertical="top" wrapText="1"/>
      <protection/>
    </xf>
    <xf numFmtId="0" fontId="3" fillId="0" borderId="25" xfId="84" applyFont="1" applyBorder="1" applyAlignment="1">
      <alignment horizontal="left" vertical="top" wrapText="1"/>
      <protection/>
    </xf>
    <xf numFmtId="0" fontId="3" fillId="0" borderId="15" xfId="84" applyFont="1" applyBorder="1" applyAlignment="1">
      <alignment horizontal="left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14" xfId="84" applyFont="1" applyBorder="1" applyAlignment="1">
      <alignment horizontal="center" vertical="top" wrapText="1"/>
      <protection/>
    </xf>
    <xf numFmtId="0" fontId="3" fillId="0" borderId="21" xfId="84" applyFont="1" applyBorder="1" applyAlignment="1">
      <alignment horizontal="center" vertical="top" wrapText="1"/>
      <protection/>
    </xf>
    <xf numFmtId="0" fontId="3" fillId="0" borderId="22" xfId="84" applyFont="1" applyBorder="1" applyAlignment="1">
      <alignment horizontal="center" vertical="top" wrapText="1"/>
      <protection/>
    </xf>
    <xf numFmtId="0" fontId="3" fillId="0" borderId="12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13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15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15" xfId="84" applyFont="1" applyBorder="1" applyAlignment="1">
      <alignment horizontal="center" vertical="top" wrapText="1"/>
      <protection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0" fillId="0" borderId="20" xfId="0" applyFont="1" applyFill="1" applyBorder="1" applyAlignment="1">
      <alignment wrapText="1"/>
    </xf>
    <xf numFmtId="0" fontId="46" fillId="0" borderId="25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30" fillId="0" borderId="2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0" fillId="0" borderId="20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24" xfId="84" applyFont="1" applyBorder="1" applyAlignment="1">
      <alignment horizontal="center" vertical="top" wrapText="1"/>
      <protection/>
    </xf>
    <xf numFmtId="0" fontId="8" fillId="0" borderId="21" xfId="84" applyFont="1" applyBorder="1" applyAlignment="1">
      <alignment horizontal="center" vertical="top" wrapText="1"/>
      <protection/>
    </xf>
    <xf numFmtId="0" fontId="8" fillId="0" borderId="22" xfId="84" applyFont="1" applyBorder="1" applyAlignment="1">
      <alignment horizontal="center" vertical="top" wrapText="1"/>
      <protection/>
    </xf>
    <xf numFmtId="0" fontId="8" fillId="0" borderId="23" xfId="84" applyFont="1" applyBorder="1" applyAlignment="1">
      <alignment horizontal="center" vertical="top" wrapText="1"/>
      <protection/>
    </xf>
    <xf numFmtId="0" fontId="28" fillId="0" borderId="20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8" fillId="0" borderId="20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zoomScaleSheetLayoutView="90" zoomScalePageLayoutView="0" workbookViewId="0" topLeftCell="A28">
      <selection activeCell="J48" sqref="J48"/>
    </sheetView>
  </sheetViews>
  <sheetFormatPr defaultColWidth="9.00390625" defaultRowHeight="12.75"/>
  <cols>
    <col min="1" max="1" width="13.25390625" style="12" customWidth="1"/>
    <col min="2" max="2" width="13.75390625" style="12" customWidth="1"/>
    <col min="3" max="3" width="14.25390625" style="12" customWidth="1"/>
    <col min="4" max="12" width="14.875" style="12" customWidth="1"/>
    <col min="13" max="16384" width="9.125" style="12" customWidth="1"/>
  </cols>
  <sheetData>
    <row r="1" spans="1:12" s="217" customFormat="1" ht="18.75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103" t="s">
        <v>325</v>
      </c>
      <c r="B2" s="10"/>
      <c r="C2" s="257"/>
      <c r="D2" s="257"/>
      <c r="E2" s="257"/>
      <c r="F2" s="257"/>
      <c r="G2" s="286" t="s">
        <v>307</v>
      </c>
      <c r="H2" s="286"/>
      <c r="J2" s="214">
        <v>26463967</v>
      </c>
      <c r="K2" s="104"/>
      <c r="L2" s="256" t="s">
        <v>324</v>
      </c>
    </row>
    <row r="3" spans="1:12" s="224" customFormat="1" ht="39" customHeight="1">
      <c r="A3" s="100" t="s">
        <v>112</v>
      </c>
      <c r="B3" s="100"/>
      <c r="C3" s="100"/>
      <c r="D3" s="100"/>
      <c r="E3" s="100"/>
      <c r="G3" s="322" t="s">
        <v>189</v>
      </c>
      <c r="H3" s="322"/>
      <c r="J3" s="206" t="s">
        <v>188</v>
      </c>
      <c r="K3" s="69"/>
      <c r="L3" s="212" t="s">
        <v>187</v>
      </c>
    </row>
    <row r="4" spans="1:7" ht="15.75">
      <c r="A4" s="21" t="s">
        <v>115</v>
      </c>
      <c r="B4" s="21"/>
      <c r="C4" s="21"/>
      <c r="D4" s="21"/>
      <c r="E4" s="21"/>
      <c r="F4" s="21"/>
      <c r="G4" s="21"/>
    </row>
    <row r="5" spans="1:12" ht="15.75">
      <c r="A5" s="290" t="s">
        <v>331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5.75">
      <c r="A6" s="28"/>
      <c r="B6" s="28"/>
      <c r="C6" s="28"/>
      <c r="D6" s="28"/>
      <c r="E6" s="28"/>
      <c r="F6" s="28"/>
      <c r="G6" s="28"/>
      <c r="H6" s="20"/>
      <c r="I6" s="20"/>
      <c r="J6" s="20"/>
      <c r="K6" s="20"/>
      <c r="L6" s="20"/>
    </row>
    <row r="7" spans="1:12" ht="30.75" customHeight="1">
      <c r="A7" s="321" t="s">
        <v>185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1:12" s="3" customFormat="1" ht="12.75">
      <c r="A8" s="207"/>
      <c r="B8" s="207"/>
      <c r="C8" s="207"/>
      <c r="D8" s="207"/>
      <c r="E8" s="207"/>
      <c r="F8" s="207"/>
      <c r="G8" s="207"/>
      <c r="H8" s="110"/>
      <c r="I8" s="110"/>
      <c r="J8" s="110"/>
      <c r="K8" s="110"/>
      <c r="L8" s="110"/>
    </row>
    <row r="9" spans="1:12" ht="30.75" customHeight="1">
      <c r="A9" s="317" t="s">
        <v>186</v>
      </c>
      <c r="B9" s="317"/>
      <c r="C9" s="317"/>
      <c r="D9" s="317"/>
      <c r="E9" s="317" t="s">
        <v>12</v>
      </c>
      <c r="F9" s="317"/>
      <c r="G9" s="317"/>
      <c r="H9" s="180" t="s">
        <v>175</v>
      </c>
      <c r="I9" s="180" t="s">
        <v>176</v>
      </c>
      <c r="J9" s="180" t="s">
        <v>177</v>
      </c>
      <c r="K9" s="180" t="s">
        <v>167</v>
      </c>
      <c r="L9" s="180" t="s">
        <v>178</v>
      </c>
    </row>
    <row r="10" spans="1:12" s="210" customFormat="1" ht="15.75">
      <c r="A10" s="294">
        <v>1</v>
      </c>
      <c r="B10" s="294"/>
      <c r="C10" s="294"/>
      <c r="D10" s="294"/>
      <c r="E10" s="317">
        <v>2</v>
      </c>
      <c r="F10" s="317"/>
      <c r="G10" s="317"/>
      <c r="H10" s="215">
        <v>3</v>
      </c>
      <c r="I10" s="215">
        <v>4</v>
      </c>
      <c r="J10" s="215">
        <v>5</v>
      </c>
      <c r="K10" s="215">
        <v>6</v>
      </c>
      <c r="L10" s="215">
        <v>7</v>
      </c>
    </row>
    <row r="11" spans="1:12" ht="15.75">
      <c r="A11" s="294" t="s">
        <v>339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1:12" ht="28.5" customHeight="1">
      <c r="A12" s="318" t="s">
        <v>336</v>
      </c>
      <c r="B12" s="319"/>
      <c r="C12" s="319"/>
      <c r="D12" s="320"/>
      <c r="E12" s="317" t="s">
        <v>241</v>
      </c>
      <c r="F12" s="317"/>
      <c r="G12" s="317"/>
      <c r="H12" s="209">
        <v>205</v>
      </c>
      <c r="I12" s="209">
        <v>225</v>
      </c>
      <c r="J12" s="209">
        <v>225</v>
      </c>
      <c r="K12" s="209">
        <v>225</v>
      </c>
      <c r="L12" s="209">
        <v>225</v>
      </c>
    </row>
    <row r="13" spans="1:12" ht="15.75">
      <c r="A13" s="318"/>
      <c r="B13" s="319"/>
      <c r="C13" s="319"/>
      <c r="D13" s="320"/>
      <c r="E13" s="317"/>
      <c r="F13" s="317"/>
      <c r="G13" s="317"/>
      <c r="H13" s="208"/>
      <c r="I13" s="208"/>
      <c r="J13" s="208"/>
      <c r="K13" s="208"/>
      <c r="L13" s="208"/>
    </row>
    <row r="14" spans="1:12" ht="15.75">
      <c r="A14" s="294" t="s">
        <v>321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</row>
    <row r="15" spans="1:12" ht="41.25" customHeight="1">
      <c r="A15" s="318" t="s">
        <v>332</v>
      </c>
      <c r="B15" s="319"/>
      <c r="C15" s="319"/>
      <c r="D15" s="320"/>
      <c r="E15" s="317" t="s">
        <v>241</v>
      </c>
      <c r="F15" s="317"/>
      <c r="G15" s="317"/>
      <c r="H15" s="209">
        <v>1886</v>
      </c>
      <c r="I15" s="209">
        <v>1870</v>
      </c>
      <c r="J15" s="209">
        <v>1820</v>
      </c>
      <c r="K15" s="209">
        <v>1800</v>
      </c>
      <c r="L15" s="209">
        <v>1750</v>
      </c>
    </row>
    <row r="16" spans="1:12" ht="45" customHeight="1">
      <c r="A16" s="318" t="s">
        <v>335</v>
      </c>
      <c r="B16" s="292"/>
      <c r="C16" s="292"/>
      <c r="D16" s="293"/>
      <c r="E16" s="296" t="s">
        <v>334</v>
      </c>
      <c r="F16" s="297"/>
      <c r="G16" s="298"/>
      <c r="H16" s="209">
        <v>86.1</v>
      </c>
      <c r="I16" s="209">
        <v>86.5</v>
      </c>
      <c r="J16" s="209">
        <v>86.5</v>
      </c>
      <c r="K16" s="263">
        <v>87</v>
      </c>
      <c r="L16" s="263">
        <v>87</v>
      </c>
    </row>
    <row r="17" spans="1:12" s="78" customFormat="1" ht="48" customHeight="1">
      <c r="A17" s="318" t="s">
        <v>333</v>
      </c>
      <c r="B17" s="319"/>
      <c r="C17" s="319"/>
      <c r="D17" s="320"/>
      <c r="E17" s="317" t="s">
        <v>334</v>
      </c>
      <c r="F17" s="317"/>
      <c r="G17" s="317"/>
      <c r="H17" s="263">
        <v>3</v>
      </c>
      <c r="I17" s="263">
        <v>0.5</v>
      </c>
      <c r="J17" s="263">
        <v>0.5</v>
      </c>
      <c r="K17" s="263">
        <v>1</v>
      </c>
      <c r="L17" s="263">
        <v>1</v>
      </c>
    </row>
    <row r="18" spans="1:12" s="3" customFormat="1" ht="12.75" customHeight="1">
      <c r="A18" s="107"/>
      <c r="B18" s="102"/>
      <c r="C18" s="102"/>
      <c r="D18" s="102"/>
      <c r="E18" s="102"/>
      <c r="F18" s="102"/>
      <c r="G18" s="94"/>
      <c r="H18" s="94"/>
      <c r="I18" s="94"/>
      <c r="J18" s="94"/>
      <c r="K18" s="94"/>
      <c r="L18" s="94"/>
    </row>
    <row r="19" spans="1:12" ht="15.75">
      <c r="A19" s="112" t="s">
        <v>179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="3" customFormat="1" ht="12.75">
      <c r="L20" s="4" t="s">
        <v>114</v>
      </c>
    </row>
    <row r="21" spans="1:12" s="11" customFormat="1" ht="105" customHeight="1">
      <c r="A21" s="180" t="s">
        <v>181</v>
      </c>
      <c r="B21" s="180" t="s">
        <v>182</v>
      </c>
      <c r="C21" s="180" t="s">
        <v>113</v>
      </c>
      <c r="D21" s="308" t="s">
        <v>183</v>
      </c>
      <c r="E21" s="309"/>
      <c r="F21" s="310"/>
      <c r="G21" s="180" t="s">
        <v>175</v>
      </c>
      <c r="H21" s="180" t="s">
        <v>176</v>
      </c>
      <c r="I21" s="180" t="s">
        <v>177</v>
      </c>
      <c r="J21" s="180" t="s">
        <v>167</v>
      </c>
      <c r="K21" s="180" t="s">
        <v>178</v>
      </c>
      <c r="L21" s="180" t="s">
        <v>184</v>
      </c>
    </row>
    <row r="22" spans="1:12" s="11" customFormat="1" ht="15">
      <c r="A22" s="29">
        <v>1</v>
      </c>
      <c r="B22" s="29">
        <v>2</v>
      </c>
      <c r="C22" s="29">
        <v>3</v>
      </c>
      <c r="D22" s="299">
        <v>4</v>
      </c>
      <c r="E22" s="300"/>
      <c r="F22" s="301"/>
      <c r="G22" s="29">
        <v>5</v>
      </c>
      <c r="H22" s="29">
        <v>6</v>
      </c>
      <c r="I22" s="29">
        <v>7</v>
      </c>
      <c r="J22" s="29">
        <v>8</v>
      </c>
      <c r="K22" s="29">
        <v>9</v>
      </c>
      <c r="L22" s="29">
        <v>10</v>
      </c>
    </row>
    <row r="23" spans="1:12" s="11" customFormat="1" ht="73.5" customHeight="1">
      <c r="A23" s="258" t="s">
        <v>314</v>
      </c>
      <c r="B23" s="225">
        <v>3111</v>
      </c>
      <c r="C23" s="225">
        <v>1040</v>
      </c>
      <c r="D23" s="305" t="s">
        <v>326</v>
      </c>
      <c r="E23" s="306"/>
      <c r="F23" s="307"/>
      <c r="G23" s="116">
        <v>8714718</v>
      </c>
      <c r="H23" s="146">
        <v>9923500</v>
      </c>
      <c r="I23" s="146">
        <v>11210000</v>
      </c>
      <c r="J23" s="146">
        <v>12027800</v>
      </c>
      <c r="K23" s="146">
        <v>12616600</v>
      </c>
      <c r="L23" s="105">
        <v>1</v>
      </c>
    </row>
    <row r="24" spans="1:12" s="11" customFormat="1" ht="29.25" customHeight="1">
      <c r="A24" s="258" t="s">
        <v>322</v>
      </c>
      <c r="B24" s="225">
        <v>3112</v>
      </c>
      <c r="C24" s="225">
        <v>1040</v>
      </c>
      <c r="D24" s="314" t="s">
        <v>323</v>
      </c>
      <c r="E24" s="315"/>
      <c r="F24" s="316"/>
      <c r="G24" s="116">
        <v>181120</v>
      </c>
      <c r="H24" s="146">
        <v>210000</v>
      </c>
      <c r="I24" s="146">
        <v>250000</v>
      </c>
      <c r="J24" s="146">
        <v>282000</v>
      </c>
      <c r="K24" s="146">
        <v>282000</v>
      </c>
      <c r="L24" s="105">
        <v>2</v>
      </c>
    </row>
    <row r="25" spans="1:12" s="160" customFormat="1" ht="14.25">
      <c r="A25" s="109"/>
      <c r="B25" s="30" t="s">
        <v>116</v>
      </c>
      <c r="C25" s="109"/>
      <c r="D25" s="302"/>
      <c r="E25" s="303"/>
      <c r="F25" s="304"/>
      <c r="G25" s="170">
        <f>SUM(G23:G24)</f>
        <v>8895838</v>
      </c>
      <c r="H25" s="122">
        <f>SUM(H23:H24)</f>
        <v>10133500</v>
      </c>
      <c r="I25" s="122">
        <f>SUM(I23:I24)</f>
        <v>11460000</v>
      </c>
      <c r="J25" s="122">
        <f>SUM(J23:J24)</f>
        <v>12309800</v>
      </c>
      <c r="K25" s="122">
        <f>SUM(K23:K24)</f>
        <v>12898600</v>
      </c>
      <c r="L25" s="122"/>
    </row>
    <row r="26" s="3" customFormat="1" ht="12.75"/>
    <row r="27" spans="1:12" ht="15.75">
      <c r="A27" s="112" t="s">
        <v>180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="3" customFormat="1" ht="12.75">
      <c r="L28" s="4" t="s">
        <v>114</v>
      </c>
    </row>
    <row r="29" spans="1:12" s="11" customFormat="1" ht="105" customHeight="1">
      <c r="A29" s="180" t="s">
        <v>181</v>
      </c>
      <c r="B29" s="180" t="s">
        <v>182</v>
      </c>
      <c r="C29" s="180" t="s">
        <v>113</v>
      </c>
      <c r="D29" s="308" t="s">
        <v>183</v>
      </c>
      <c r="E29" s="309"/>
      <c r="F29" s="310"/>
      <c r="G29" s="180" t="s">
        <v>175</v>
      </c>
      <c r="H29" s="180" t="s">
        <v>176</v>
      </c>
      <c r="I29" s="180" t="s">
        <v>177</v>
      </c>
      <c r="J29" s="180" t="s">
        <v>167</v>
      </c>
      <c r="K29" s="180" t="s">
        <v>178</v>
      </c>
      <c r="L29" s="180" t="s">
        <v>184</v>
      </c>
    </row>
    <row r="30" spans="1:12" s="11" customFormat="1" ht="15">
      <c r="A30" s="29">
        <v>1</v>
      </c>
      <c r="B30" s="29">
        <v>2</v>
      </c>
      <c r="C30" s="29">
        <v>3</v>
      </c>
      <c r="D30" s="299">
        <v>4</v>
      </c>
      <c r="E30" s="300"/>
      <c r="F30" s="301"/>
      <c r="G30" s="29">
        <v>5</v>
      </c>
      <c r="H30" s="29">
        <v>6</v>
      </c>
      <c r="I30" s="29">
        <v>7</v>
      </c>
      <c r="J30" s="29">
        <v>8</v>
      </c>
      <c r="K30" s="29">
        <v>9</v>
      </c>
      <c r="L30" s="29">
        <v>10</v>
      </c>
    </row>
    <row r="31" spans="1:12" s="11" customFormat="1" ht="73.5" customHeight="1">
      <c r="A31" s="258" t="s">
        <v>314</v>
      </c>
      <c r="B31" s="225">
        <v>3111</v>
      </c>
      <c r="C31" s="225">
        <v>1040</v>
      </c>
      <c r="D31" s="305" t="s">
        <v>326</v>
      </c>
      <c r="E31" s="306"/>
      <c r="F31" s="307"/>
      <c r="G31" s="116">
        <v>1011005</v>
      </c>
      <c r="H31" s="146">
        <v>536480</v>
      </c>
      <c r="I31" s="146">
        <v>81100</v>
      </c>
      <c r="J31" s="146"/>
      <c r="K31" s="146">
        <v>348300</v>
      </c>
      <c r="L31" s="265">
        <v>1</v>
      </c>
    </row>
    <row r="32" spans="1:12" s="11" customFormat="1" ht="15">
      <c r="A32" s="29"/>
      <c r="B32" s="225"/>
      <c r="C32" s="225"/>
      <c r="D32" s="311"/>
      <c r="E32" s="312"/>
      <c r="F32" s="313"/>
      <c r="G32" s="116"/>
      <c r="H32" s="146"/>
      <c r="I32" s="146"/>
      <c r="J32" s="146"/>
      <c r="K32" s="146"/>
      <c r="L32" s="259"/>
    </row>
    <row r="33" spans="1:12" s="160" customFormat="1" ht="14.25">
      <c r="A33" s="109"/>
      <c r="B33" s="30" t="s">
        <v>116</v>
      </c>
      <c r="C33" s="109"/>
      <c r="D33" s="302"/>
      <c r="E33" s="303"/>
      <c r="F33" s="304"/>
      <c r="G33" s="170">
        <v>1011005</v>
      </c>
      <c r="H33" s="122">
        <v>536480</v>
      </c>
      <c r="I33" s="122">
        <v>81100</v>
      </c>
      <c r="J33" s="122"/>
      <c r="K33" s="122">
        <v>348300</v>
      </c>
      <c r="L33" s="260"/>
    </row>
    <row r="36" spans="1:11" ht="15.75">
      <c r="A36" s="17" t="s">
        <v>5</v>
      </c>
      <c r="B36" s="14"/>
      <c r="C36" s="14"/>
      <c r="D36" s="14"/>
      <c r="E36" s="14"/>
      <c r="F36" s="14"/>
      <c r="H36" s="15"/>
      <c r="I36" s="14"/>
      <c r="J36" s="264" t="s">
        <v>311</v>
      </c>
      <c r="K36" s="18"/>
    </row>
    <row r="37" spans="1:11" ht="15.75">
      <c r="A37" s="22"/>
      <c r="B37" s="7"/>
      <c r="C37" s="7"/>
      <c r="D37" s="7"/>
      <c r="E37" s="7"/>
      <c r="F37" s="7"/>
      <c r="H37" s="5" t="s">
        <v>0</v>
      </c>
      <c r="I37" s="7"/>
      <c r="J37" s="13" t="s">
        <v>1</v>
      </c>
      <c r="K37" s="13"/>
    </row>
    <row r="38" spans="1:11" ht="15.75">
      <c r="A38" s="22"/>
      <c r="B38" s="7"/>
      <c r="C38" s="7"/>
      <c r="D38" s="7"/>
      <c r="E38" s="7"/>
      <c r="F38" s="7"/>
      <c r="H38" s="5"/>
      <c r="I38" s="7"/>
      <c r="J38" s="13"/>
      <c r="K38" s="13"/>
    </row>
    <row r="39" spans="1:11" ht="15.75">
      <c r="A39" s="9" t="s">
        <v>312</v>
      </c>
      <c r="B39" s="14"/>
      <c r="C39" s="14"/>
      <c r="D39" s="14"/>
      <c r="E39" s="14"/>
      <c r="F39" s="14"/>
      <c r="H39" s="19"/>
      <c r="I39" s="14"/>
      <c r="J39" s="264" t="s">
        <v>313</v>
      </c>
      <c r="K39" s="18"/>
    </row>
    <row r="40" spans="1:11" ht="15.75">
      <c r="A40" s="3"/>
      <c r="B40" s="3"/>
      <c r="C40" s="3"/>
      <c r="D40" s="3"/>
      <c r="E40" s="3"/>
      <c r="F40" s="3"/>
      <c r="H40" s="5" t="s">
        <v>0</v>
      </c>
      <c r="I40" s="3"/>
      <c r="J40" s="13" t="s">
        <v>1</v>
      </c>
      <c r="K40" s="13"/>
    </row>
  </sheetData>
  <sheetProtection/>
  <mergeCells count="30">
    <mergeCell ref="A16:D16"/>
    <mergeCell ref="D21:F21"/>
    <mergeCell ref="G2:H2"/>
    <mergeCell ref="A11:L11"/>
    <mergeCell ref="A14:L14"/>
    <mergeCell ref="A12:D12"/>
    <mergeCell ref="E12:G12"/>
    <mergeCell ref="A13:D13"/>
    <mergeCell ref="E13:G13"/>
    <mergeCell ref="E9:G9"/>
    <mergeCell ref="A9:D9"/>
    <mergeCell ref="A17:D17"/>
    <mergeCell ref="A7:L7"/>
    <mergeCell ref="G3:H3"/>
    <mergeCell ref="A10:D10"/>
    <mergeCell ref="E17:G17"/>
    <mergeCell ref="A15:D15"/>
    <mergeCell ref="E15:G15"/>
    <mergeCell ref="E10:G10"/>
    <mergeCell ref="A5:L5"/>
    <mergeCell ref="E16:G16"/>
    <mergeCell ref="D22:F22"/>
    <mergeCell ref="D33:F33"/>
    <mergeCell ref="D23:F23"/>
    <mergeCell ref="D29:F29"/>
    <mergeCell ref="D30:F30"/>
    <mergeCell ref="D32:F32"/>
    <mergeCell ref="D31:F31"/>
    <mergeCell ref="D24:F24"/>
    <mergeCell ref="D25:F25"/>
  </mergeCells>
  <printOptions horizontalCentered="1"/>
  <pageMargins left="0.1968503937007874" right="0.1968503937007874" top="0.7874015748031497" bottom="0.3937007874015748" header="0" footer="0"/>
  <pageSetup fitToHeight="2" fitToWidth="1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9"/>
      <c r="L1" s="99"/>
      <c r="M1" s="99"/>
      <c r="N1" s="99"/>
      <c r="O1" s="99"/>
      <c r="P1" s="99"/>
    </row>
    <row r="2" spans="1:5" s="12" customFormat="1" ht="15.75">
      <c r="A2" s="9" t="s">
        <v>132</v>
      </c>
      <c r="C2" s="9"/>
      <c r="D2" s="9"/>
      <c r="E2" s="9"/>
    </row>
    <row r="3" spans="1:16" s="7" customFormat="1" ht="15">
      <c r="A3" s="325" t="s">
        <v>10</v>
      </c>
      <c r="B3" s="365" t="s">
        <v>88</v>
      </c>
      <c r="C3" s="317" t="s">
        <v>175</v>
      </c>
      <c r="D3" s="317"/>
      <c r="E3" s="317"/>
      <c r="F3" s="317"/>
      <c r="G3" s="317" t="s">
        <v>210</v>
      </c>
      <c r="H3" s="317"/>
      <c r="I3" s="317"/>
      <c r="J3" s="317"/>
      <c r="K3" s="317" t="s">
        <v>172</v>
      </c>
      <c r="L3" s="317"/>
      <c r="M3" s="317" t="s">
        <v>173</v>
      </c>
      <c r="N3" s="317"/>
      <c r="O3" s="317" t="s">
        <v>211</v>
      </c>
      <c r="P3" s="317"/>
    </row>
    <row r="4" spans="1:16" ht="13.5" customHeight="1">
      <c r="A4" s="367"/>
      <c r="B4" s="368"/>
      <c r="C4" s="317" t="s">
        <v>24</v>
      </c>
      <c r="D4" s="317"/>
      <c r="E4" s="317" t="s">
        <v>25</v>
      </c>
      <c r="F4" s="317"/>
      <c r="G4" s="317" t="s">
        <v>24</v>
      </c>
      <c r="H4" s="317"/>
      <c r="I4" s="317" t="s">
        <v>25</v>
      </c>
      <c r="J4" s="317"/>
      <c r="K4" s="365" t="s">
        <v>134</v>
      </c>
      <c r="L4" s="365" t="s">
        <v>135</v>
      </c>
      <c r="M4" s="365" t="s">
        <v>134</v>
      </c>
      <c r="N4" s="365" t="s">
        <v>135</v>
      </c>
      <c r="O4" s="365" t="s">
        <v>134</v>
      </c>
      <c r="P4" s="365" t="s">
        <v>135</v>
      </c>
    </row>
    <row r="5" spans="1:16" ht="30">
      <c r="A5" s="326"/>
      <c r="B5" s="366"/>
      <c r="C5" s="180" t="s">
        <v>89</v>
      </c>
      <c r="D5" s="180" t="s">
        <v>90</v>
      </c>
      <c r="E5" s="180" t="s">
        <v>89</v>
      </c>
      <c r="F5" s="180" t="s">
        <v>90</v>
      </c>
      <c r="G5" s="180" t="s">
        <v>89</v>
      </c>
      <c r="H5" s="180" t="s">
        <v>90</v>
      </c>
      <c r="I5" s="180" t="s">
        <v>89</v>
      </c>
      <c r="J5" s="180" t="s">
        <v>90</v>
      </c>
      <c r="K5" s="366"/>
      <c r="L5" s="366"/>
      <c r="M5" s="366"/>
      <c r="N5" s="366"/>
      <c r="O5" s="366"/>
      <c r="P5" s="366"/>
    </row>
    <row r="6" spans="1:16" ht="15">
      <c r="A6" s="180">
        <v>1</v>
      </c>
      <c r="B6" s="180">
        <v>2</v>
      </c>
      <c r="C6" s="180">
        <v>3</v>
      </c>
      <c r="D6" s="180">
        <v>4</v>
      </c>
      <c r="E6" s="180">
        <v>5</v>
      </c>
      <c r="F6" s="180">
        <v>6</v>
      </c>
      <c r="G6" s="180">
        <v>7</v>
      </c>
      <c r="H6" s="180">
        <v>8</v>
      </c>
      <c r="I6" s="180">
        <v>9</v>
      </c>
      <c r="J6" s="180">
        <v>10</v>
      </c>
      <c r="K6" s="180">
        <v>11</v>
      </c>
      <c r="L6" s="180">
        <v>12</v>
      </c>
      <c r="M6" s="180">
        <v>13</v>
      </c>
      <c r="N6" s="180">
        <v>14</v>
      </c>
      <c r="O6" s="180">
        <v>15</v>
      </c>
      <c r="P6" s="180">
        <v>16</v>
      </c>
    </row>
    <row r="7" spans="1:16" ht="105" customHeight="1">
      <c r="A7" s="29"/>
      <c r="B7" s="191" t="s">
        <v>328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5" customHeight="1">
      <c r="A8" s="29"/>
      <c r="B8" s="191" t="s">
        <v>277</v>
      </c>
      <c r="C8" s="192">
        <v>29</v>
      </c>
      <c r="D8" s="192">
        <v>28</v>
      </c>
      <c r="E8" s="192"/>
      <c r="F8" s="192"/>
      <c r="G8" s="192">
        <v>29</v>
      </c>
      <c r="H8" s="192">
        <v>28</v>
      </c>
      <c r="I8" s="192"/>
      <c r="J8" s="192"/>
      <c r="K8" s="192">
        <v>29</v>
      </c>
      <c r="L8" s="192"/>
      <c r="M8" s="192">
        <v>29</v>
      </c>
      <c r="N8" s="192"/>
      <c r="O8" s="192">
        <v>29</v>
      </c>
      <c r="P8" s="192"/>
    </row>
    <row r="9" spans="1:16" ht="15">
      <c r="A9" s="29"/>
      <c r="B9" s="191" t="s">
        <v>278</v>
      </c>
      <c r="C9" s="192">
        <v>9.5</v>
      </c>
      <c r="D9" s="192">
        <v>9.5</v>
      </c>
      <c r="E9" s="192"/>
      <c r="F9" s="192"/>
      <c r="G9" s="192">
        <v>9.5</v>
      </c>
      <c r="H9" s="192">
        <v>9.5</v>
      </c>
      <c r="I9" s="192"/>
      <c r="J9" s="192"/>
      <c r="K9" s="192">
        <v>9.5</v>
      </c>
      <c r="L9" s="192"/>
      <c r="M9" s="192">
        <v>9.5</v>
      </c>
      <c r="N9" s="192"/>
      <c r="O9" s="192">
        <v>9.5</v>
      </c>
      <c r="P9" s="192"/>
    </row>
    <row r="10" spans="1:16" ht="15">
      <c r="A10" s="29"/>
      <c r="B10" s="191" t="s">
        <v>279</v>
      </c>
      <c r="C10" s="192">
        <v>25.5</v>
      </c>
      <c r="D10" s="192">
        <v>25.5</v>
      </c>
      <c r="E10" s="192"/>
      <c r="F10" s="192"/>
      <c r="G10" s="192">
        <v>25.5</v>
      </c>
      <c r="H10" s="192">
        <v>25.5</v>
      </c>
      <c r="I10" s="192"/>
      <c r="J10" s="192"/>
      <c r="K10" s="192">
        <v>25.5</v>
      </c>
      <c r="L10" s="192"/>
      <c r="M10" s="192">
        <v>25.5</v>
      </c>
      <c r="N10" s="192"/>
      <c r="O10" s="192">
        <v>25.5</v>
      </c>
      <c r="P10" s="192"/>
    </row>
    <row r="11" spans="1:16" ht="15">
      <c r="A11" s="29"/>
      <c r="B11" s="191" t="s">
        <v>280</v>
      </c>
      <c r="C11" s="192">
        <v>8</v>
      </c>
      <c r="D11" s="192">
        <v>8</v>
      </c>
      <c r="E11" s="192"/>
      <c r="F11" s="192"/>
      <c r="G11" s="192">
        <v>8</v>
      </c>
      <c r="H11" s="192">
        <v>8</v>
      </c>
      <c r="I11" s="192"/>
      <c r="J11" s="192"/>
      <c r="K11" s="192">
        <v>8</v>
      </c>
      <c r="L11" s="192"/>
      <c r="M11" s="192">
        <v>8</v>
      </c>
      <c r="N11" s="192"/>
      <c r="O11" s="192">
        <v>8</v>
      </c>
      <c r="P11" s="192"/>
    </row>
    <row r="12" spans="1:16" ht="15">
      <c r="A12" s="29"/>
      <c r="B12" s="19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4.25">
      <c r="A13" s="111"/>
      <c r="B13" s="111" t="s">
        <v>116</v>
      </c>
      <c r="C13" s="183">
        <f>SUM(C8:C12)</f>
        <v>72</v>
      </c>
      <c r="D13" s="183">
        <f>SUM(D8:D12)</f>
        <v>71</v>
      </c>
      <c r="E13" s="183"/>
      <c r="F13" s="183"/>
      <c r="G13" s="183">
        <f>SUM(G8:G12)</f>
        <v>72</v>
      </c>
      <c r="H13" s="183">
        <f>SUM(H8:H12)</f>
        <v>71</v>
      </c>
      <c r="I13" s="183"/>
      <c r="J13" s="183"/>
      <c r="K13" s="183">
        <f>SUM(K8:K12)</f>
        <v>72</v>
      </c>
      <c r="L13" s="183"/>
      <c r="M13" s="183">
        <f>SUM(M8:M12)</f>
        <v>72</v>
      </c>
      <c r="N13" s="183"/>
      <c r="O13" s="183">
        <f>SUM(O8:O12)</f>
        <v>72</v>
      </c>
      <c r="P13" s="183"/>
    </row>
    <row r="14" spans="1:16" ht="45" customHeight="1">
      <c r="A14" s="193"/>
      <c r="B14" s="186" t="s">
        <v>133</v>
      </c>
      <c r="C14" s="177" t="s">
        <v>163</v>
      </c>
      <c r="D14" s="177" t="s">
        <v>163</v>
      </c>
      <c r="E14" s="177"/>
      <c r="F14" s="178"/>
      <c r="G14" s="177" t="s">
        <v>163</v>
      </c>
      <c r="H14" s="177" t="s">
        <v>163</v>
      </c>
      <c r="I14" s="177"/>
      <c r="J14" s="178"/>
      <c r="K14" s="177" t="s">
        <v>163</v>
      </c>
      <c r="L14" s="178"/>
      <c r="M14" s="177" t="s">
        <v>163</v>
      </c>
      <c r="N14" s="178"/>
      <c r="O14" s="177" t="s">
        <v>163</v>
      </c>
      <c r="P14" s="178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">
      <selection activeCell="H31" sqref="H31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50"/>
      <c r="H1" s="150"/>
      <c r="I1" s="150"/>
      <c r="J1" s="150"/>
      <c r="K1" s="150"/>
      <c r="L1" s="150"/>
      <c r="N1" s="161"/>
    </row>
    <row r="2" spans="1:10" s="40" customFormat="1" ht="15.75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212</v>
      </c>
      <c r="B3" s="9"/>
      <c r="C3" s="9"/>
      <c r="D3" s="9"/>
      <c r="E3" s="9"/>
      <c r="F3" s="9"/>
      <c r="G3" s="9"/>
      <c r="H3" s="9"/>
      <c r="I3" s="96"/>
      <c r="J3" s="96"/>
      <c r="N3" s="37" t="s">
        <v>114</v>
      </c>
    </row>
    <row r="4" spans="1:14" s="166" customFormat="1" ht="12.75">
      <c r="A4" s="370" t="s">
        <v>10</v>
      </c>
      <c r="B4" s="374" t="s">
        <v>137</v>
      </c>
      <c r="C4" s="374" t="s">
        <v>91</v>
      </c>
      <c r="D4" s="322"/>
      <c r="E4" s="376"/>
      <c r="F4" s="371" t="s">
        <v>175</v>
      </c>
      <c r="G4" s="372"/>
      <c r="H4" s="373"/>
      <c r="I4" s="371" t="s">
        <v>176</v>
      </c>
      <c r="J4" s="372"/>
      <c r="K4" s="373"/>
      <c r="L4" s="369" t="s">
        <v>177</v>
      </c>
      <c r="M4" s="369"/>
      <c r="N4" s="369"/>
    </row>
    <row r="5" spans="1:14" s="166" customFormat="1" ht="25.5">
      <c r="A5" s="370"/>
      <c r="B5" s="375"/>
      <c r="C5" s="375"/>
      <c r="D5" s="377"/>
      <c r="E5" s="378"/>
      <c r="F5" s="202" t="s">
        <v>24</v>
      </c>
      <c r="G5" s="202" t="s">
        <v>25</v>
      </c>
      <c r="H5" s="33" t="s">
        <v>159</v>
      </c>
      <c r="I5" s="202" t="s">
        <v>24</v>
      </c>
      <c r="J5" s="202" t="s">
        <v>25</v>
      </c>
      <c r="K5" s="33" t="s">
        <v>123</v>
      </c>
      <c r="L5" s="202" t="s">
        <v>24</v>
      </c>
      <c r="M5" s="202" t="s">
        <v>25</v>
      </c>
      <c r="N5" s="33" t="s">
        <v>158</v>
      </c>
    </row>
    <row r="6" spans="1:14" s="166" customFormat="1" ht="12.75">
      <c r="A6" s="33">
        <v>1</v>
      </c>
      <c r="B6" s="198">
        <v>2</v>
      </c>
      <c r="C6" s="385">
        <v>3</v>
      </c>
      <c r="D6" s="386"/>
      <c r="E6" s="387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15">
      <c r="A7" s="179"/>
      <c r="B7" s="195"/>
      <c r="C7" s="308"/>
      <c r="D7" s="309"/>
      <c r="E7" s="310"/>
      <c r="F7" s="181"/>
      <c r="G7" s="181"/>
      <c r="H7" s="181"/>
      <c r="I7" s="181"/>
      <c r="J7" s="181"/>
      <c r="K7" s="181"/>
      <c r="L7" s="181"/>
      <c r="M7" s="181"/>
      <c r="N7" s="181"/>
    </row>
    <row r="8" spans="1:14" s="41" customFormat="1" ht="15">
      <c r="A8" s="179"/>
      <c r="B8" s="195"/>
      <c r="C8" s="308"/>
      <c r="D8" s="309"/>
      <c r="E8" s="310"/>
      <c r="F8" s="181"/>
      <c r="G8" s="181"/>
      <c r="H8" s="181"/>
      <c r="I8" s="181"/>
      <c r="J8" s="181"/>
      <c r="K8" s="181"/>
      <c r="L8" s="181"/>
      <c r="M8" s="181"/>
      <c r="N8" s="181"/>
    </row>
    <row r="9" spans="1:14" s="165" customFormat="1" ht="15">
      <c r="A9" s="182"/>
      <c r="B9" s="187" t="s">
        <v>116</v>
      </c>
      <c r="C9" s="308"/>
      <c r="D9" s="309"/>
      <c r="E9" s="310"/>
      <c r="F9" s="183"/>
      <c r="G9" s="183"/>
      <c r="H9" s="183"/>
      <c r="I9" s="183"/>
      <c r="J9" s="183"/>
      <c r="K9" s="183"/>
      <c r="L9" s="183"/>
      <c r="M9" s="183"/>
      <c r="N9" s="183"/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213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114</v>
      </c>
    </row>
    <row r="12" spans="1:14" s="166" customFormat="1" ht="12.75">
      <c r="A12" s="370" t="s">
        <v>10</v>
      </c>
      <c r="B12" s="370" t="s">
        <v>137</v>
      </c>
      <c r="C12" s="370"/>
      <c r="D12" s="370"/>
      <c r="E12" s="370"/>
      <c r="F12" s="374" t="s">
        <v>91</v>
      </c>
      <c r="G12" s="322"/>
      <c r="H12" s="376"/>
      <c r="I12" s="370" t="s">
        <v>167</v>
      </c>
      <c r="J12" s="370"/>
      <c r="K12" s="370"/>
      <c r="L12" s="370" t="s">
        <v>178</v>
      </c>
      <c r="M12" s="370"/>
      <c r="N12" s="370"/>
    </row>
    <row r="13" spans="1:14" s="166" customFormat="1" ht="25.5">
      <c r="A13" s="370"/>
      <c r="B13" s="370"/>
      <c r="C13" s="370"/>
      <c r="D13" s="370"/>
      <c r="E13" s="370"/>
      <c r="F13" s="375"/>
      <c r="G13" s="377"/>
      <c r="H13" s="378"/>
      <c r="I13" s="202" t="s">
        <v>24</v>
      </c>
      <c r="J13" s="202" t="s">
        <v>25</v>
      </c>
      <c r="K13" s="33" t="s">
        <v>159</v>
      </c>
      <c r="L13" s="202" t="s">
        <v>24</v>
      </c>
      <c r="M13" s="202" t="s">
        <v>25</v>
      </c>
      <c r="N13" s="33" t="s">
        <v>123</v>
      </c>
    </row>
    <row r="14" spans="1:14" s="166" customFormat="1" ht="12.75">
      <c r="A14" s="33">
        <v>1</v>
      </c>
      <c r="B14" s="370">
        <v>2</v>
      </c>
      <c r="C14" s="370"/>
      <c r="D14" s="370"/>
      <c r="E14" s="370"/>
      <c r="F14" s="385">
        <v>3</v>
      </c>
      <c r="G14" s="386"/>
      <c r="H14" s="387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15">
      <c r="A15" s="179"/>
      <c r="B15" s="274"/>
      <c r="C15" s="274"/>
      <c r="D15" s="274"/>
      <c r="E15" s="274"/>
      <c r="F15" s="308"/>
      <c r="G15" s="309"/>
      <c r="H15" s="310"/>
      <c r="I15" s="181"/>
      <c r="J15" s="181"/>
      <c r="K15" s="181"/>
      <c r="L15" s="181"/>
      <c r="M15" s="181"/>
      <c r="N15" s="181"/>
    </row>
    <row r="16" spans="1:14" s="41" customFormat="1" ht="15">
      <c r="A16" s="179"/>
      <c r="B16" s="274"/>
      <c r="C16" s="274"/>
      <c r="D16" s="274"/>
      <c r="E16" s="274"/>
      <c r="F16" s="308"/>
      <c r="G16" s="309"/>
      <c r="H16" s="310"/>
      <c r="I16" s="181"/>
      <c r="J16" s="181"/>
      <c r="K16" s="181"/>
      <c r="L16" s="181"/>
      <c r="M16" s="181"/>
      <c r="N16" s="181"/>
    </row>
    <row r="17" spans="1:14" s="41" customFormat="1" ht="15">
      <c r="A17" s="182"/>
      <c r="B17" s="383" t="s">
        <v>116</v>
      </c>
      <c r="C17" s="383"/>
      <c r="D17" s="383"/>
      <c r="E17" s="383"/>
      <c r="F17" s="308"/>
      <c r="G17" s="309"/>
      <c r="H17" s="310"/>
      <c r="I17" s="183"/>
      <c r="J17" s="183"/>
      <c r="K17" s="183"/>
      <c r="L17" s="183"/>
      <c r="M17" s="183"/>
      <c r="N17" s="183"/>
    </row>
    <row r="19" spans="1:14" ht="15.75">
      <c r="A19" s="9" t="s">
        <v>214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114</v>
      </c>
    </row>
    <row r="20" spans="1:14" ht="12.75" customHeight="1">
      <c r="A20" s="370" t="s">
        <v>141</v>
      </c>
      <c r="B20" s="370"/>
      <c r="C20" s="380" t="s">
        <v>166</v>
      </c>
      <c r="D20" s="380" t="s">
        <v>140</v>
      </c>
      <c r="E20" s="370" t="s">
        <v>175</v>
      </c>
      <c r="F20" s="370"/>
      <c r="G20" s="370" t="s">
        <v>176</v>
      </c>
      <c r="H20" s="370"/>
      <c r="I20" s="370" t="s">
        <v>177</v>
      </c>
      <c r="J20" s="370"/>
      <c r="K20" s="370" t="s">
        <v>167</v>
      </c>
      <c r="L20" s="370"/>
      <c r="M20" s="370" t="s">
        <v>178</v>
      </c>
      <c r="N20" s="370"/>
    </row>
    <row r="21" spans="1:14" ht="89.25" customHeight="1">
      <c r="A21" s="370"/>
      <c r="B21" s="370"/>
      <c r="C21" s="381"/>
      <c r="D21" s="381"/>
      <c r="E21" s="33" t="s">
        <v>138</v>
      </c>
      <c r="F21" s="33" t="s">
        <v>139</v>
      </c>
      <c r="G21" s="33" t="s">
        <v>138</v>
      </c>
      <c r="H21" s="33" t="s">
        <v>139</v>
      </c>
      <c r="I21" s="33" t="s">
        <v>138</v>
      </c>
      <c r="J21" s="33" t="s">
        <v>139</v>
      </c>
      <c r="K21" s="33" t="s">
        <v>138</v>
      </c>
      <c r="L21" s="33" t="s">
        <v>139</v>
      </c>
      <c r="M21" s="33" t="s">
        <v>138</v>
      </c>
      <c r="N21" s="33" t="s">
        <v>139</v>
      </c>
    </row>
    <row r="22" spans="1:14" ht="12.75">
      <c r="A22" s="370">
        <v>1</v>
      </c>
      <c r="B22" s="370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5">
      <c r="A23" s="382"/>
      <c r="B23" s="382"/>
      <c r="C23" s="179"/>
      <c r="D23" s="179"/>
      <c r="E23" s="181"/>
      <c r="F23" s="181"/>
      <c r="G23" s="181"/>
      <c r="H23" s="181"/>
      <c r="I23" s="181"/>
      <c r="J23" s="181"/>
      <c r="K23" s="179"/>
      <c r="L23" s="179"/>
      <c r="M23" s="179"/>
      <c r="N23" s="179"/>
    </row>
    <row r="24" spans="1:14" ht="15">
      <c r="A24" s="382"/>
      <c r="B24" s="382"/>
      <c r="C24" s="182"/>
      <c r="D24" s="182"/>
      <c r="E24" s="181"/>
      <c r="F24" s="181"/>
      <c r="G24" s="181"/>
      <c r="H24" s="181"/>
      <c r="I24" s="181"/>
      <c r="J24" s="181"/>
      <c r="K24" s="179"/>
      <c r="L24" s="179"/>
      <c r="M24" s="179"/>
      <c r="N24" s="179"/>
    </row>
    <row r="25" spans="1:14" ht="14.25">
      <c r="A25" s="383" t="s">
        <v>116</v>
      </c>
      <c r="B25" s="383"/>
      <c r="C25" s="196"/>
      <c r="D25" s="196"/>
      <c r="E25" s="197"/>
      <c r="F25" s="197"/>
      <c r="G25" s="197"/>
      <c r="H25" s="197"/>
      <c r="I25" s="197"/>
      <c r="J25" s="197"/>
      <c r="K25" s="182"/>
      <c r="L25" s="182"/>
      <c r="M25" s="182"/>
      <c r="N25" s="182"/>
    </row>
    <row r="26" spans="2:14" ht="12.75">
      <c r="B26" s="68"/>
      <c r="C26" s="68"/>
      <c r="D26" s="68"/>
      <c r="E26" s="68"/>
      <c r="F26" s="167"/>
      <c r="G26" s="167"/>
      <c r="H26" s="167"/>
      <c r="I26" s="167"/>
      <c r="J26" s="167"/>
      <c r="K26" s="167"/>
      <c r="L26" s="167"/>
      <c r="M26" s="167"/>
      <c r="N26" s="45"/>
    </row>
    <row r="27" spans="1:14" ht="30" customHeight="1">
      <c r="A27" s="379" t="s">
        <v>215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</row>
    <row r="28" spans="1:14" s="11" customFormat="1" ht="78.75" customHeight="1">
      <c r="A28" s="384" t="s">
        <v>341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</sheetData>
  <sheetProtection/>
  <mergeCells count="37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showZeros="0" zoomScaleSheetLayoutView="90" zoomScalePageLayoutView="0" workbookViewId="0" topLeftCell="A52">
      <selection activeCell="H86" sqref="H86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4.87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1"/>
    </row>
    <row r="2" spans="1:12" s="46" customFormat="1" ht="18" customHeight="1">
      <c r="A2" s="97" t="s">
        <v>216</v>
      </c>
      <c r="B2" s="97"/>
      <c r="C2" s="97"/>
      <c r="D2" s="97"/>
      <c r="E2" s="97"/>
      <c r="F2" s="97"/>
      <c r="G2" s="97"/>
      <c r="H2" s="97"/>
      <c r="I2" s="97"/>
      <c r="J2" s="97"/>
      <c r="K2" s="67"/>
      <c r="L2" s="67"/>
    </row>
    <row r="3" spans="1:12" s="46" customFormat="1" ht="15.75">
      <c r="A3" s="47" t="s">
        <v>217</v>
      </c>
      <c r="L3" s="37" t="s">
        <v>114</v>
      </c>
    </row>
    <row r="4" spans="1:12" ht="39" customHeight="1">
      <c r="A4" s="388" t="s">
        <v>164</v>
      </c>
      <c r="B4" s="405" t="s">
        <v>14</v>
      </c>
      <c r="C4" s="406"/>
      <c r="D4" s="407"/>
      <c r="E4" s="388" t="s">
        <v>92</v>
      </c>
      <c r="F4" s="388" t="s">
        <v>96</v>
      </c>
      <c r="G4" s="418" t="s">
        <v>142</v>
      </c>
      <c r="H4" s="420" t="s">
        <v>143</v>
      </c>
      <c r="I4" s="411" t="s">
        <v>144</v>
      </c>
      <c r="J4" s="416" t="s">
        <v>106</v>
      </c>
      <c r="K4" s="417"/>
      <c r="L4" s="411" t="s">
        <v>145</v>
      </c>
    </row>
    <row r="5" spans="1:12" ht="39" customHeight="1">
      <c r="A5" s="388"/>
      <c r="B5" s="408"/>
      <c r="C5" s="409"/>
      <c r="D5" s="410"/>
      <c r="E5" s="388"/>
      <c r="F5" s="388"/>
      <c r="G5" s="419"/>
      <c r="H5" s="421"/>
      <c r="I5" s="412"/>
      <c r="J5" s="203" t="s">
        <v>93</v>
      </c>
      <c r="K5" s="203" t="s">
        <v>94</v>
      </c>
      <c r="L5" s="412"/>
    </row>
    <row r="6" spans="1:12" ht="12.75">
      <c r="A6" s="50">
        <v>1</v>
      </c>
      <c r="B6" s="413">
        <v>2</v>
      </c>
      <c r="C6" s="414"/>
      <c r="D6" s="415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50.25" customHeight="1">
      <c r="A7" s="237">
        <v>913111</v>
      </c>
      <c r="B7" s="402" t="s">
        <v>329</v>
      </c>
      <c r="C7" s="403"/>
      <c r="D7" s="404"/>
      <c r="E7" s="184"/>
      <c r="F7" s="184"/>
      <c r="G7" s="184"/>
      <c r="H7" s="184"/>
      <c r="I7" s="184"/>
      <c r="J7" s="184"/>
      <c r="K7" s="184"/>
      <c r="L7" s="184">
        <v>0</v>
      </c>
    </row>
    <row r="8" spans="1:12" ht="12.75">
      <c r="A8" s="203">
        <v>2100</v>
      </c>
      <c r="B8" s="399" t="s">
        <v>270</v>
      </c>
      <c r="C8" s="400"/>
      <c r="D8" s="401"/>
      <c r="E8" s="184">
        <f>SUM(E9:E10)</f>
        <v>5786300</v>
      </c>
      <c r="F8" s="184">
        <f>SUM(F9:F10)</f>
        <v>5786300</v>
      </c>
      <c r="G8" s="50"/>
      <c r="H8" s="50"/>
      <c r="I8" s="50"/>
      <c r="J8" s="50"/>
      <c r="K8" s="50"/>
      <c r="L8" s="184">
        <f aca="true" t="shared" si="0" ref="L8:L20">F8+H8</f>
        <v>5786300</v>
      </c>
    </row>
    <row r="9" spans="1:12" ht="12.75">
      <c r="A9" s="203">
        <v>2111</v>
      </c>
      <c r="B9" s="399" t="s">
        <v>271</v>
      </c>
      <c r="C9" s="400"/>
      <c r="D9" s="401"/>
      <c r="E9" s="184">
        <v>4760100</v>
      </c>
      <c r="F9" s="184">
        <v>4760100</v>
      </c>
      <c r="G9" s="50"/>
      <c r="H9" s="50"/>
      <c r="I9" s="50"/>
      <c r="J9" s="50"/>
      <c r="K9" s="50"/>
      <c r="L9" s="184">
        <f t="shared" si="0"/>
        <v>4760100</v>
      </c>
    </row>
    <row r="10" spans="1:12" ht="12.75">
      <c r="A10" s="203">
        <v>2120</v>
      </c>
      <c r="B10" s="399" t="s">
        <v>31</v>
      </c>
      <c r="C10" s="400"/>
      <c r="D10" s="401"/>
      <c r="E10" s="184">
        <v>1026200</v>
      </c>
      <c r="F10" s="184">
        <v>1026200</v>
      </c>
      <c r="G10" s="50"/>
      <c r="H10" s="50"/>
      <c r="I10" s="50"/>
      <c r="J10" s="50"/>
      <c r="K10" s="50"/>
      <c r="L10" s="184">
        <f t="shared" si="0"/>
        <v>1026200</v>
      </c>
    </row>
    <row r="11" spans="1:12" s="46" customFormat="1" ht="15.75">
      <c r="A11" s="203">
        <v>2200</v>
      </c>
      <c r="B11" s="399" t="s">
        <v>32</v>
      </c>
      <c r="C11" s="400"/>
      <c r="D11" s="401"/>
      <c r="E11" s="184">
        <f>SUM(E12:E18)</f>
        <v>2945600</v>
      </c>
      <c r="F11" s="184">
        <f>SUM(F12:F18)</f>
        <v>2928418</v>
      </c>
      <c r="G11" s="50"/>
      <c r="H11" s="50"/>
      <c r="I11" s="50"/>
      <c r="J11" s="50"/>
      <c r="K11" s="50"/>
      <c r="L11" s="184">
        <f t="shared" si="0"/>
        <v>2928418</v>
      </c>
    </row>
    <row r="12" spans="1:12" ht="12.75" customHeight="1">
      <c r="A12" s="203">
        <v>2210</v>
      </c>
      <c r="B12" s="399" t="s">
        <v>33</v>
      </c>
      <c r="C12" s="400"/>
      <c r="D12" s="401"/>
      <c r="E12" s="184">
        <v>448800</v>
      </c>
      <c r="F12" s="184">
        <v>447323</v>
      </c>
      <c r="G12" s="50"/>
      <c r="H12" s="50"/>
      <c r="I12" s="50"/>
      <c r="J12" s="50"/>
      <c r="K12" s="50"/>
      <c r="L12" s="184">
        <f t="shared" si="0"/>
        <v>447323</v>
      </c>
    </row>
    <row r="13" spans="1:12" ht="12.75">
      <c r="A13" s="203">
        <v>2220</v>
      </c>
      <c r="B13" s="399" t="s">
        <v>272</v>
      </c>
      <c r="C13" s="400"/>
      <c r="D13" s="401"/>
      <c r="E13" s="184">
        <v>64300</v>
      </c>
      <c r="F13" s="184">
        <v>64300</v>
      </c>
      <c r="G13" s="50"/>
      <c r="H13" s="50"/>
      <c r="I13" s="50"/>
      <c r="J13" s="50"/>
      <c r="K13" s="50"/>
      <c r="L13" s="184">
        <f t="shared" si="0"/>
        <v>64300</v>
      </c>
    </row>
    <row r="14" spans="1:12" ht="12.75">
      <c r="A14" s="203">
        <v>2230</v>
      </c>
      <c r="B14" s="399" t="s">
        <v>273</v>
      </c>
      <c r="C14" s="400"/>
      <c r="D14" s="401"/>
      <c r="E14" s="184">
        <v>1446100</v>
      </c>
      <c r="F14" s="184">
        <v>1446037</v>
      </c>
      <c r="G14" s="50"/>
      <c r="H14" s="50"/>
      <c r="I14" s="50"/>
      <c r="J14" s="50"/>
      <c r="K14" s="50"/>
      <c r="L14" s="184">
        <f t="shared" si="0"/>
        <v>1446037</v>
      </c>
    </row>
    <row r="15" spans="1:12" ht="12.75">
      <c r="A15" s="203">
        <v>2240</v>
      </c>
      <c r="B15" s="399" t="s">
        <v>274</v>
      </c>
      <c r="C15" s="400"/>
      <c r="D15" s="401"/>
      <c r="E15" s="184">
        <v>145900</v>
      </c>
      <c r="F15" s="184">
        <v>143936.5</v>
      </c>
      <c r="G15" s="50"/>
      <c r="H15" s="50"/>
      <c r="I15" s="50"/>
      <c r="J15" s="50"/>
      <c r="K15" s="50"/>
      <c r="L15" s="184">
        <f t="shared" si="0"/>
        <v>143936.5</v>
      </c>
    </row>
    <row r="16" spans="1:12" ht="12.75">
      <c r="A16" s="203">
        <v>2250</v>
      </c>
      <c r="B16" s="399" t="s">
        <v>37</v>
      </c>
      <c r="C16" s="400"/>
      <c r="D16" s="401"/>
      <c r="E16" s="184">
        <v>21500</v>
      </c>
      <c r="F16" s="184">
        <v>18940</v>
      </c>
      <c r="G16" s="50"/>
      <c r="H16" s="50"/>
      <c r="I16" s="50"/>
      <c r="J16" s="50"/>
      <c r="K16" s="50"/>
      <c r="L16" s="184">
        <f t="shared" si="0"/>
        <v>18940</v>
      </c>
    </row>
    <row r="17" spans="1:12" ht="12.75">
      <c r="A17" s="203">
        <v>2270</v>
      </c>
      <c r="B17" s="399" t="s">
        <v>275</v>
      </c>
      <c r="C17" s="400"/>
      <c r="D17" s="401"/>
      <c r="E17" s="184">
        <v>819000</v>
      </c>
      <c r="F17" s="184">
        <v>807881.5</v>
      </c>
      <c r="G17" s="50"/>
      <c r="H17" s="50"/>
      <c r="I17" s="50"/>
      <c r="J17" s="50"/>
      <c r="K17" s="50"/>
      <c r="L17" s="184">
        <f t="shared" si="0"/>
        <v>807881.5</v>
      </c>
    </row>
    <row r="18" spans="1:12" ht="12.75">
      <c r="A18" s="203">
        <v>2280</v>
      </c>
      <c r="B18" s="399" t="s">
        <v>44</v>
      </c>
      <c r="C18" s="400"/>
      <c r="D18" s="401"/>
      <c r="E18" s="184">
        <v>0</v>
      </c>
      <c r="F18" s="184">
        <v>0</v>
      </c>
      <c r="G18" s="50"/>
      <c r="H18" s="50"/>
      <c r="I18" s="50"/>
      <c r="J18" s="50"/>
      <c r="K18" s="50"/>
      <c r="L18" s="184">
        <f t="shared" si="0"/>
        <v>0</v>
      </c>
    </row>
    <row r="19" spans="1:12" ht="12.75">
      <c r="A19" s="203">
        <v>3110</v>
      </c>
      <c r="B19" s="399" t="s">
        <v>276</v>
      </c>
      <c r="C19" s="400"/>
      <c r="D19" s="401"/>
      <c r="E19" s="184">
        <v>0</v>
      </c>
      <c r="F19" s="184">
        <v>0</v>
      </c>
      <c r="G19" s="50"/>
      <c r="H19" s="50"/>
      <c r="I19" s="50"/>
      <c r="J19" s="50"/>
      <c r="K19" s="50"/>
      <c r="L19" s="184">
        <f t="shared" si="0"/>
        <v>0</v>
      </c>
    </row>
    <row r="20" spans="1:12" ht="12.75">
      <c r="A20" s="237">
        <v>3130</v>
      </c>
      <c r="B20" s="399" t="s">
        <v>65</v>
      </c>
      <c r="C20" s="400"/>
      <c r="D20" s="401"/>
      <c r="E20" s="184">
        <v>0</v>
      </c>
      <c r="F20" s="184">
        <v>0</v>
      </c>
      <c r="G20" s="184"/>
      <c r="H20" s="184"/>
      <c r="I20" s="184"/>
      <c r="J20" s="184"/>
      <c r="K20" s="184"/>
      <c r="L20" s="184">
        <f t="shared" si="0"/>
        <v>0</v>
      </c>
    </row>
    <row r="21" spans="1:12" ht="12.75">
      <c r="A21" s="50"/>
      <c r="B21" s="390" t="s">
        <v>116</v>
      </c>
      <c r="C21" s="391"/>
      <c r="D21" s="392"/>
      <c r="E21" s="185">
        <f>SUM(E8+E11)</f>
        <v>8731900</v>
      </c>
      <c r="F21" s="185">
        <f>SUM(F8+F11)</f>
        <v>8714718</v>
      </c>
      <c r="G21" s="185"/>
      <c r="H21" s="185"/>
      <c r="I21" s="185"/>
      <c r="J21" s="185"/>
      <c r="K21" s="185"/>
      <c r="L21" s="185">
        <f>SUM(L8+L11)</f>
        <v>8714718</v>
      </c>
    </row>
    <row r="22" spans="1:10" ht="12.75">
      <c r="A22" s="51"/>
      <c r="B22" s="52"/>
      <c r="C22" s="53"/>
      <c r="D22" s="53"/>
      <c r="E22" s="53"/>
      <c r="F22" s="53"/>
      <c r="G22" s="53"/>
      <c r="H22" s="53"/>
      <c r="I22" s="53"/>
      <c r="J22" s="53"/>
    </row>
    <row r="23" spans="1:12" ht="15.75">
      <c r="A23" s="47" t="s">
        <v>218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7" t="s">
        <v>114</v>
      </c>
    </row>
    <row r="24" spans="1:12" ht="12.75">
      <c r="A24" s="388" t="s">
        <v>164</v>
      </c>
      <c r="B24" s="388" t="s">
        <v>14</v>
      </c>
      <c r="C24" s="393" t="s">
        <v>170</v>
      </c>
      <c r="D24" s="393"/>
      <c r="E24" s="393"/>
      <c r="F24" s="393"/>
      <c r="G24" s="393"/>
      <c r="H24" s="393" t="s">
        <v>172</v>
      </c>
      <c r="I24" s="393"/>
      <c r="J24" s="393"/>
      <c r="K24" s="393"/>
      <c r="L24" s="393"/>
    </row>
    <row r="25" spans="1:12" ht="12.75">
      <c r="A25" s="388"/>
      <c r="B25" s="388"/>
      <c r="C25" s="388" t="s">
        <v>165</v>
      </c>
      <c r="D25" s="388" t="s">
        <v>146</v>
      </c>
      <c r="E25" s="388" t="s">
        <v>147</v>
      </c>
      <c r="F25" s="388"/>
      <c r="G25" s="388" t="s">
        <v>148</v>
      </c>
      <c r="H25" s="388" t="s">
        <v>15</v>
      </c>
      <c r="I25" s="388" t="s">
        <v>149</v>
      </c>
      <c r="J25" s="388" t="s">
        <v>147</v>
      </c>
      <c r="K25" s="388"/>
      <c r="L25" s="388" t="s">
        <v>150</v>
      </c>
    </row>
    <row r="26" spans="1:12" ht="25.5">
      <c r="A26" s="388"/>
      <c r="B26" s="388"/>
      <c r="C26" s="388"/>
      <c r="D26" s="388"/>
      <c r="E26" s="203" t="s">
        <v>93</v>
      </c>
      <c r="F26" s="203" t="s">
        <v>94</v>
      </c>
      <c r="G26" s="388"/>
      <c r="H26" s="388"/>
      <c r="I26" s="388"/>
      <c r="J26" s="203" t="s">
        <v>93</v>
      </c>
      <c r="K26" s="203" t="s">
        <v>94</v>
      </c>
      <c r="L26" s="388"/>
    </row>
    <row r="27" spans="1:12" ht="12.7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50">
        <v>6</v>
      </c>
      <c r="G27" s="50">
        <v>7</v>
      </c>
      <c r="H27" s="50">
        <v>8</v>
      </c>
      <c r="I27" s="50">
        <v>9</v>
      </c>
      <c r="J27" s="50">
        <v>10</v>
      </c>
      <c r="K27" s="50">
        <v>11</v>
      </c>
      <c r="L27" s="50">
        <v>12</v>
      </c>
    </row>
    <row r="28" spans="1:12" ht="102">
      <c r="A28" s="50">
        <v>913111</v>
      </c>
      <c r="B28" s="238" t="s">
        <v>329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1:12" ht="25.5">
      <c r="A29" s="50">
        <v>2100</v>
      </c>
      <c r="B29" s="238" t="s">
        <v>270</v>
      </c>
      <c r="C29" s="241">
        <f>SUM(C30:C31)</f>
        <v>6505300</v>
      </c>
      <c r="D29" s="241">
        <f>SUM(D30:D31)</f>
        <v>0</v>
      </c>
      <c r="E29" s="241">
        <f>SUM(E30:E31)</f>
        <v>0</v>
      </c>
      <c r="F29" s="241">
        <f>SUM(F30:F31)</f>
        <v>0</v>
      </c>
      <c r="G29" s="241">
        <f>C29-E29</f>
        <v>6505300</v>
      </c>
      <c r="H29" s="241">
        <f>SUM(H30:H31)</f>
        <v>7408700</v>
      </c>
      <c r="I29" s="241">
        <f>D29-E29-F29</f>
        <v>0</v>
      </c>
      <c r="J29" s="241">
        <f>SUM(J30:J31)</f>
        <v>0</v>
      </c>
      <c r="K29" s="241">
        <f>SUM(K30:K31)</f>
        <v>0</v>
      </c>
      <c r="L29" s="241">
        <f>H29-J29</f>
        <v>7408700</v>
      </c>
    </row>
    <row r="30" spans="1:12" ht="16.5" customHeight="1">
      <c r="A30" s="50">
        <v>2111</v>
      </c>
      <c r="B30" s="238" t="s">
        <v>271</v>
      </c>
      <c r="C30" s="241">
        <v>5342300</v>
      </c>
      <c r="D30" s="241">
        <v>0</v>
      </c>
      <c r="E30" s="241">
        <v>0</v>
      </c>
      <c r="F30" s="241">
        <v>0</v>
      </c>
      <c r="G30" s="241">
        <f aca="true" t="shared" si="1" ref="G30:G41">C30-E30</f>
        <v>5342300</v>
      </c>
      <c r="H30" s="241">
        <v>6066700</v>
      </c>
      <c r="I30" s="241">
        <f aca="true" t="shared" si="2" ref="I30:I41">D30-E30-F30</f>
        <v>0</v>
      </c>
      <c r="J30" s="241">
        <v>0</v>
      </c>
      <c r="K30" s="241">
        <v>0</v>
      </c>
      <c r="L30" s="241">
        <f aca="true" t="shared" si="3" ref="L30:L41">H30-J30</f>
        <v>6066700</v>
      </c>
    </row>
    <row r="31" spans="1:12" ht="33.75" customHeight="1">
      <c r="A31" s="50">
        <v>2120</v>
      </c>
      <c r="B31" s="238" t="s">
        <v>31</v>
      </c>
      <c r="C31" s="241">
        <v>1163000</v>
      </c>
      <c r="D31" s="241">
        <v>0</v>
      </c>
      <c r="E31" s="241">
        <v>0</v>
      </c>
      <c r="F31" s="241">
        <v>0</v>
      </c>
      <c r="G31" s="241">
        <f t="shared" si="1"/>
        <v>1163000</v>
      </c>
      <c r="H31" s="241">
        <v>1342000</v>
      </c>
      <c r="I31" s="241">
        <f t="shared" si="2"/>
        <v>0</v>
      </c>
      <c r="J31" s="241">
        <v>0</v>
      </c>
      <c r="K31" s="241">
        <v>0</v>
      </c>
      <c r="L31" s="241">
        <f t="shared" si="3"/>
        <v>1342000</v>
      </c>
    </row>
    <row r="32" spans="1:12" ht="25.5">
      <c r="A32" s="50">
        <v>2200</v>
      </c>
      <c r="B32" s="238" t="s">
        <v>32</v>
      </c>
      <c r="C32" s="241">
        <f>SUM(C33:C39)</f>
        <v>3418200</v>
      </c>
      <c r="D32" s="241">
        <f>SUM(D33:D39)</f>
        <v>0</v>
      </c>
      <c r="E32" s="241">
        <f>SUM(E33:E39)</f>
        <v>0</v>
      </c>
      <c r="F32" s="241">
        <f>SUM(F33:F39)</f>
        <v>0</v>
      </c>
      <c r="G32" s="241">
        <f t="shared" si="1"/>
        <v>3418200</v>
      </c>
      <c r="H32" s="241">
        <f>SUM(H33:H39)</f>
        <v>3737100</v>
      </c>
      <c r="I32" s="241">
        <f t="shared" si="2"/>
        <v>0</v>
      </c>
      <c r="J32" s="241">
        <f>SUM(J33:J41)</f>
        <v>0</v>
      </c>
      <c r="K32" s="241">
        <f>SUM(K33:K41)</f>
        <v>0</v>
      </c>
      <c r="L32" s="241">
        <f t="shared" si="3"/>
        <v>3737100</v>
      </c>
    </row>
    <row r="33" spans="1:12" ht="25.5">
      <c r="A33" s="50">
        <v>2210</v>
      </c>
      <c r="B33" s="238" t="s">
        <v>33</v>
      </c>
      <c r="C33" s="241">
        <v>580600</v>
      </c>
      <c r="D33" s="241">
        <v>0</v>
      </c>
      <c r="E33" s="241">
        <v>0</v>
      </c>
      <c r="F33" s="241">
        <v>0</v>
      </c>
      <c r="G33" s="241">
        <f t="shared" si="1"/>
        <v>580600</v>
      </c>
      <c r="H33" s="241">
        <v>629300</v>
      </c>
      <c r="I33" s="241">
        <f t="shared" si="2"/>
        <v>0</v>
      </c>
      <c r="J33" s="241">
        <v>0</v>
      </c>
      <c r="K33" s="241">
        <v>0</v>
      </c>
      <c r="L33" s="241">
        <f t="shared" si="3"/>
        <v>629300</v>
      </c>
    </row>
    <row r="34" spans="1:12" ht="25.5">
      <c r="A34" s="50">
        <v>2220</v>
      </c>
      <c r="B34" s="238" t="s">
        <v>272</v>
      </c>
      <c r="C34" s="241">
        <v>71000</v>
      </c>
      <c r="D34" s="241">
        <v>0</v>
      </c>
      <c r="E34" s="241">
        <v>0</v>
      </c>
      <c r="F34" s="241">
        <v>0</v>
      </c>
      <c r="G34" s="241">
        <f t="shared" si="1"/>
        <v>71000</v>
      </c>
      <c r="H34" s="241">
        <v>77500</v>
      </c>
      <c r="I34" s="241">
        <f t="shared" si="2"/>
        <v>0</v>
      </c>
      <c r="J34" s="241">
        <v>0</v>
      </c>
      <c r="K34" s="241">
        <v>0</v>
      </c>
      <c r="L34" s="241">
        <f t="shared" si="3"/>
        <v>77500</v>
      </c>
    </row>
    <row r="35" spans="1:12" s="14" customFormat="1" ht="15" customHeight="1">
      <c r="A35" s="50">
        <v>2230</v>
      </c>
      <c r="B35" s="238" t="s">
        <v>273</v>
      </c>
      <c r="C35" s="241">
        <v>1685900</v>
      </c>
      <c r="D35" s="241">
        <v>0</v>
      </c>
      <c r="E35" s="241">
        <v>0</v>
      </c>
      <c r="F35" s="241">
        <v>0</v>
      </c>
      <c r="G35" s="241">
        <f t="shared" si="1"/>
        <v>1685900</v>
      </c>
      <c r="H35" s="241">
        <v>1827600</v>
      </c>
      <c r="I35" s="241">
        <f t="shared" si="2"/>
        <v>0</v>
      </c>
      <c r="J35" s="241">
        <v>0</v>
      </c>
      <c r="K35" s="241">
        <v>0</v>
      </c>
      <c r="L35" s="241">
        <f t="shared" si="3"/>
        <v>1827600</v>
      </c>
    </row>
    <row r="36" spans="1:12" s="7" customFormat="1" ht="25.5">
      <c r="A36" s="50">
        <v>2240</v>
      </c>
      <c r="B36" s="238" t="s">
        <v>36</v>
      </c>
      <c r="C36" s="241">
        <v>132300</v>
      </c>
      <c r="D36" s="241">
        <v>0</v>
      </c>
      <c r="E36" s="241">
        <v>0</v>
      </c>
      <c r="F36" s="241">
        <v>0</v>
      </c>
      <c r="G36" s="241">
        <f t="shared" si="1"/>
        <v>132300</v>
      </c>
      <c r="H36" s="241">
        <v>205600</v>
      </c>
      <c r="I36" s="241">
        <f t="shared" si="2"/>
        <v>0</v>
      </c>
      <c r="J36" s="241">
        <v>0</v>
      </c>
      <c r="K36" s="241">
        <v>0</v>
      </c>
      <c r="L36" s="241">
        <f t="shared" si="3"/>
        <v>205600</v>
      </c>
    </row>
    <row r="37" spans="1:12" s="7" customFormat="1" ht="12.75">
      <c r="A37" s="50">
        <v>2250</v>
      </c>
      <c r="B37" s="238" t="s">
        <v>37</v>
      </c>
      <c r="C37" s="241">
        <v>37000</v>
      </c>
      <c r="D37" s="241">
        <v>0</v>
      </c>
      <c r="E37" s="241">
        <v>0</v>
      </c>
      <c r="F37" s="241">
        <v>0</v>
      </c>
      <c r="G37" s="241">
        <f t="shared" si="1"/>
        <v>37000</v>
      </c>
      <c r="H37" s="241">
        <v>27000</v>
      </c>
      <c r="I37" s="241">
        <f t="shared" si="2"/>
        <v>0</v>
      </c>
      <c r="J37" s="241">
        <v>0</v>
      </c>
      <c r="K37" s="241">
        <v>0</v>
      </c>
      <c r="L37" s="241">
        <f t="shared" si="3"/>
        <v>27000</v>
      </c>
    </row>
    <row r="38" spans="1:12" s="14" customFormat="1" ht="26.25">
      <c r="A38" s="50">
        <v>2270</v>
      </c>
      <c r="B38" s="238" t="s">
        <v>275</v>
      </c>
      <c r="C38" s="241">
        <v>905400</v>
      </c>
      <c r="D38" s="241">
        <v>0</v>
      </c>
      <c r="E38" s="241">
        <v>0</v>
      </c>
      <c r="F38" s="241">
        <v>0</v>
      </c>
      <c r="G38" s="241">
        <f t="shared" si="1"/>
        <v>905400</v>
      </c>
      <c r="H38" s="241">
        <v>970100</v>
      </c>
      <c r="I38" s="241">
        <f t="shared" si="2"/>
        <v>0</v>
      </c>
      <c r="J38" s="241">
        <v>0</v>
      </c>
      <c r="K38" s="241">
        <v>0</v>
      </c>
      <c r="L38" s="241">
        <f t="shared" si="3"/>
        <v>970100</v>
      </c>
    </row>
    <row r="39" spans="1:12" s="3" customFormat="1" ht="51">
      <c r="A39" s="50">
        <v>2280</v>
      </c>
      <c r="B39" s="238" t="s">
        <v>44</v>
      </c>
      <c r="C39" s="241">
        <v>6000</v>
      </c>
      <c r="D39" s="241">
        <v>0</v>
      </c>
      <c r="E39" s="241">
        <v>0</v>
      </c>
      <c r="F39" s="241">
        <v>0</v>
      </c>
      <c r="G39" s="241">
        <f t="shared" si="1"/>
        <v>6000</v>
      </c>
      <c r="H39" s="241">
        <v>0</v>
      </c>
      <c r="I39" s="241">
        <f t="shared" si="2"/>
        <v>0</v>
      </c>
      <c r="J39" s="241">
        <v>0</v>
      </c>
      <c r="K39" s="241">
        <v>0</v>
      </c>
      <c r="L39" s="241">
        <f t="shared" si="3"/>
        <v>0</v>
      </c>
    </row>
    <row r="40" spans="1:12" ht="38.25">
      <c r="A40" s="50">
        <v>3110</v>
      </c>
      <c r="B40" s="238" t="s">
        <v>276</v>
      </c>
      <c r="C40" s="241">
        <v>0</v>
      </c>
      <c r="D40" s="241">
        <v>0</v>
      </c>
      <c r="E40" s="241">
        <v>0</v>
      </c>
      <c r="F40" s="241">
        <v>0</v>
      </c>
      <c r="G40" s="241">
        <f t="shared" si="1"/>
        <v>0</v>
      </c>
      <c r="H40" s="241">
        <v>0</v>
      </c>
      <c r="I40" s="241">
        <f t="shared" si="2"/>
        <v>0</v>
      </c>
      <c r="J40" s="241">
        <v>0</v>
      </c>
      <c r="K40" s="241">
        <v>0</v>
      </c>
      <c r="L40" s="241">
        <f t="shared" si="3"/>
        <v>0</v>
      </c>
    </row>
    <row r="41" spans="1:12" ht="12.75">
      <c r="A41" s="50">
        <v>3130</v>
      </c>
      <c r="B41" s="238" t="s">
        <v>65</v>
      </c>
      <c r="C41" s="241">
        <v>0</v>
      </c>
      <c r="D41" s="241">
        <v>0</v>
      </c>
      <c r="E41" s="241">
        <v>0</v>
      </c>
      <c r="F41" s="241">
        <v>0</v>
      </c>
      <c r="G41" s="241">
        <f t="shared" si="1"/>
        <v>0</v>
      </c>
      <c r="H41" s="241">
        <v>0</v>
      </c>
      <c r="I41" s="241">
        <f t="shared" si="2"/>
        <v>0</v>
      </c>
      <c r="J41" s="241">
        <v>0</v>
      </c>
      <c r="K41" s="241">
        <v>0</v>
      </c>
      <c r="L41" s="241">
        <f t="shared" si="3"/>
        <v>0</v>
      </c>
    </row>
    <row r="42" spans="1:12" ht="12.75">
      <c r="A42" s="50"/>
      <c r="B42" s="119" t="s">
        <v>116</v>
      </c>
      <c r="C42" s="185">
        <f>C29+C32</f>
        <v>9923500</v>
      </c>
      <c r="D42" s="185">
        <f aca="true" t="shared" si="4" ref="D42:L42">D29+D32</f>
        <v>0</v>
      </c>
      <c r="E42" s="185">
        <f t="shared" si="4"/>
        <v>0</v>
      </c>
      <c r="F42" s="185">
        <f t="shared" si="4"/>
        <v>0</v>
      </c>
      <c r="G42" s="185">
        <f t="shared" si="4"/>
        <v>9923500</v>
      </c>
      <c r="H42" s="185">
        <f t="shared" si="4"/>
        <v>11145800</v>
      </c>
      <c r="I42" s="185">
        <f t="shared" si="4"/>
        <v>0</v>
      </c>
      <c r="J42" s="185">
        <f t="shared" si="4"/>
        <v>0</v>
      </c>
      <c r="K42" s="185">
        <f t="shared" si="4"/>
        <v>0</v>
      </c>
      <c r="L42" s="185">
        <f t="shared" si="4"/>
        <v>11145800</v>
      </c>
    </row>
    <row r="43" spans="1:12" ht="12.75">
      <c r="A43" s="5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ht="15.75">
      <c r="A44" s="54" t="s">
        <v>219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7" t="s">
        <v>114</v>
      </c>
    </row>
    <row r="45" spans="1:12" ht="76.5">
      <c r="A45" s="204" t="s">
        <v>164</v>
      </c>
      <c r="B45" s="203" t="s">
        <v>14</v>
      </c>
      <c r="C45" s="203" t="s">
        <v>92</v>
      </c>
      <c r="D45" s="203" t="s">
        <v>96</v>
      </c>
      <c r="E45" s="203" t="s">
        <v>171</v>
      </c>
      <c r="F45" s="203" t="s">
        <v>220</v>
      </c>
      <c r="G45" s="203" t="s">
        <v>221</v>
      </c>
      <c r="H45" s="388" t="s">
        <v>95</v>
      </c>
      <c r="I45" s="388"/>
      <c r="J45" s="388" t="s">
        <v>107</v>
      </c>
      <c r="K45" s="388"/>
      <c r="L45" s="388"/>
    </row>
    <row r="46" spans="1:12" ht="12.75">
      <c r="A46" s="48">
        <v>1</v>
      </c>
      <c r="B46" s="50">
        <v>2</v>
      </c>
      <c r="C46" s="50">
        <v>3</v>
      </c>
      <c r="D46" s="48">
        <v>4</v>
      </c>
      <c r="E46" s="50">
        <v>5</v>
      </c>
      <c r="F46" s="50">
        <v>6</v>
      </c>
      <c r="G46" s="48">
        <v>7</v>
      </c>
      <c r="H46" s="389">
        <v>8</v>
      </c>
      <c r="I46" s="389"/>
      <c r="J46" s="389">
        <v>9</v>
      </c>
      <c r="K46" s="389"/>
      <c r="L46" s="389"/>
    </row>
    <row r="47" spans="1:12" ht="102">
      <c r="A47" s="48">
        <v>913111</v>
      </c>
      <c r="B47" s="238" t="s">
        <v>329</v>
      </c>
      <c r="C47" s="50"/>
      <c r="D47" s="48"/>
      <c r="E47" s="50"/>
      <c r="F47" s="50"/>
      <c r="G47" s="48"/>
      <c r="H47" s="50"/>
      <c r="I47" s="50"/>
      <c r="J47" s="50"/>
      <c r="K47" s="50"/>
      <c r="L47" s="50"/>
    </row>
    <row r="48" spans="1:12" ht="25.5">
      <c r="A48" s="48">
        <v>2100</v>
      </c>
      <c r="B48" s="238" t="s">
        <v>270</v>
      </c>
      <c r="C48" s="243">
        <f>SUM(C49:C50)</f>
        <v>5786300</v>
      </c>
      <c r="D48" s="243">
        <f>SUM(D49:D50)</f>
        <v>5786300</v>
      </c>
      <c r="E48" s="50"/>
      <c r="F48" s="50"/>
      <c r="G48" s="48"/>
      <c r="H48" s="50"/>
      <c r="I48" s="50"/>
      <c r="J48" s="50"/>
      <c r="K48" s="50"/>
      <c r="L48" s="50"/>
    </row>
    <row r="49" spans="1:12" ht="12.75">
      <c r="A49" s="48">
        <v>2111</v>
      </c>
      <c r="B49" s="238" t="s">
        <v>271</v>
      </c>
      <c r="C49" s="243">
        <v>4760100</v>
      </c>
      <c r="D49" s="244">
        <v>4760100</v>
      </c>
      <c r="E49" s="50"/>
      <c r="F49" s="50"/>
      <c r="G49" s="48"/>
      <c r="H49" s="50"/>
      <c r="I49" s="50"/>
      <c r="J49" s="50"/>
      <c r="K49" s="50"/>
      <c r="L49" s="50"/>
    </row>
    <row r="50" spans="1:12" ht="25.5">
      <c r="A50" s="48">
        <v>2120</v>
      </c>
      <c r="B50" s="238" t="s">
        <v>31</v>
      </c>
      <c r="C50" s="243">
        <v>1026200</v>
      </c>
      <c r="D50" s="244">
        <v>1026200</v>
      </c>
      <c r="E50" s="50"/>
      <c r="F50" s="50"/>
      <c r="G50" s="48"/>
      <c r="H50" s="50"/>
      <c r="I50" s="50"/>
      <c r="J50" s="50"/>
      <c r="K50" s="50"/>
      <c r="L50" s="50"/>
    </row>
    <row r="51" spans="1:12" ht="25.5">
      <c r="A51" s="48">
        <v>2200</v>
      </c>
      <c r="B51" s="238" t="s">
        <v>32</v>
      </c>
      <c r="C51" s="243">
        <f>SUM(C52:C58)</f>
        <v>2945600</v>
      </c>
      <c r="D51" s="243">
        <f>SUM(D52:D58)</f>
        <v>2928418.2</v>
      </c>
      <c r="E51" s="50"/>
      <c r="F51" s="50"/>
      <c r="G51" s="48"/>
      <c r="H51" s="50"/>
      <c r="I51" s="50"/>
      <c r="J51" s="50"/>
      <c r="K51" s="50"/>
      <c r="L51" s="50"/>
    </row>
    <row r="52" spans="1:12" ht="25.5">
      <c r="A52" s="48">
        <v>2210</v>
      </c>
      <c r="B52" s="238" t="s">
        <v>33</v>
      </c>
      <c r="C52" s="243">
        <v>448800</v>
      </c>
      <c r="D52" s="244">
        <v>447323</v>
      </c>
      <c r="E52" s="50"/>
      <c r="F52" s="50"/>
      <c r="G52" s="48"/>
      <c r="H52" s="50"/>
      <c r="I52" s="50"/>
      <c r="J52" s="50"/>
      <c r="K52" s="50"/>
      <c r="L52" s="50"/>
    </row>
    <row r="53" spans="1:12" ht="25.5">
      <c r="A53" s="48">
        <v>2220</v>
      </c>
      <c r="B53" s="238" t="s">
        <v>272</v>
      </c>
      <c r="C53" s="243">
        <v>64300</v>
      </c>
      <c r="D53" s="244">
        <v>64300</v>
      </c>
      <c r="E53" s="50"/>
      <c r="F53" s="50"/>
      <c r="G53" s="48"/>
      <c r="H53" s="50"/>
      <c r="I53" s="50"/>
      <c r="J53" s="50"/>
      <c r="K53" s="50"/>
      <c r="L53" s="50"/>
    </row>
    <row r="54" spans="1:12" ht="12.75">
      <c r="A54" s="48">
        <v>2230</v>
      </c>
      <c r="B54" s="238" t="s">
        <v>273</v>
      </c>
      <c r="C54" s="243">
        <v>1446100</v>
      </c>
      <c r="D54" s="244">
        <v>1446037</v>
      </c>
      <c r="E54" s="50"/>
      <c r="F54" s="50"/>
      <c r="G54" s="48"/>
      <c r="H54" s="50"/>
      <c r="I54" s="50"/>
      <c r="J54" s="50"/>
      <c r="K54" s="50"/>
      <c r="L54" s="50"/>
    </row>
    <row r="55" spans="1:12" ht="25.5">
      <c r="A55" s="48">
        <v>2240</v>
      </c>
      <c r="B55" s="238" t="s">
        <v>36</v>
      </c>
      <c r="C55" s="243">
        <v>145900</v>
      </c>
      <c r="D55" s="244">
        <v>143936.6</v>
      </c>
      <c r="E55" s="50"/>
      <c r="F55" s="50"/>
      <c r="G55" s="48"/>
      <c r="H55" s="50"/>
      <c r="I55" s="50"/>
      <c r="J55" s="50"/>
      <c r="K55" s="50"/>
      <c r="L55" s="50"/>
    </row>
    <row r="56" spans="1:12" ht="12.75">
      <c r="A56" s="48">
        <v>2250</v>
      </c>
      <c r="B56" s="238" t="s">
        <v>37</v>
      </c>
      <c r="C56" s="243">
        <v>21500</v>
      </c>
      <c r="D56" s="244">
        <v>18940</v>
      </c>
      <c r="E56" s="50"/>
      <c r="F56" s="50"/>
      <c r="G56" s="48"/>
      <c r="H56" s="50"/>
      <c r="I56" s="50"/>
      <c r="J56" s="50"/>
      <c r="K56" s="50"/>
      <c r="L56" s="50"/>
    </row>
    <row r="57" spans="1:12" ht="25.5">
      <c r="A57" s="48">
        <v>2270</v>
      </c>
      <c r="B57" s="238" t="s">
        <v>275</v>
      </c>
      <c r="C57" s="243">
        <v>819000</v>
      </c>
      <c r="D57" s="244">
        <v>807881.6</v>
      </c>
      <c r="E57" s="50"/>
      <c r="F57" s="50"/>
      <c r="G57" s="48"/>
      <c r="H57" s="50"/>
      <c r="I57" s="50"/>
      <c r="J57" s="50"/>
      <c r="K57" s="50"/>
      <c r="L57" s="50"/>
    </row>
    <row r="58" spans="1:12" ht="51">
      <c r="A58" s="48">
        <v>2280</v>
      </c>
      <c r="B58" s="238" t="s">
        <v>44</v>
      </c>
      <c r="C58" s="243">
        <v>0</v>
      </c>
      <c r="D58" s="244">
        <v>0</v>
      </c>
      <c r="E58" s="50"/>
      <c r="F58" s="50"/>
      <c r="G58" s="48"/>
      <c r="H58" s="50"/>
      <c r="I58" s="50"/>
      <c r="J58" s="50"/>
      <c r="K58" s="50"/>
      <c r="L58" s="50"/>
    </row>
    <row r="59" spans="1:12" ht="38.25">
      <c r="A59" s="48">
        <v>3110</v>
      </c>
      <c r="B59" s="238" t="s">
        <v>276</v>
      </c>
      <c r="C59" s="243">
        <v>0</v>
      </c>
      <c r="D59" s="244">
        <v>0</v>
      </c>
      <c r="E59" s="50"/>
      <c r="F59" s="50"/>
      <c r="G59" s="48"/>
      <c r="H59" s="50"/>
      <c r="I59" s="50"/>
      <c r="J59" s="50"/>
      <c r="K59" s="50"/>
      <c r="L59" s="50"/>
    </row>
    <row r="60" spans="1:12" ht="12.75">
      <c r="A60" s="48">
        <v>3130</v>
      </c>
      <c r="B60" s="239" t="s">
        <v>65</v>
      </c>
      <c r="C60" s="184">
        <v>0</v>
      </c>
      <c r="D60" s="184">
        <v>0</v>
      </c>
      <c r="E60" s="184"/>
      <c r="F60" s="184"/>
      <c r="G60" s="184"/>
      <c r="H60" s="395"/>
      <c r="I60" s="395"/>
      <c r="J60" s="395"/>
      <c r="K60" s="395"/>
      <c r="L60" s="395"/>
    </row>
    <row r="61" spans="1:12" ht="12.75">
      <c r="A61" s="50"/>
      <c r="B61" s="119" t="s">
        <v>116</v>
      </c>
      <c r="C61" s="185">
        <f>C48+C51</f>
        <v>8731900</v>
      </c>
      <c r="D61" s="185">
        <f>D48+D51</f>
        <v>8714718.2</v>
      </c>
      <c r="E61" s="185"/>
      <c r="F61" s="185"/>
      <c r="G61" s="185"/>
      <c r="H61" s="396"/>
      <c r="I61" s="396"/>
      <c r="J61" s="396"/>
      <c r="K61" s="396"/>
      <c r="L61" s="396"/>
    </row>
    <row r="62" spans="1:12" ht="12.75">
      <c r="A62" s="51"/>
      <c r="B62" s="168"/>
      <c r="C62" s="169"/>
      <c r="D62" s="169"/>
      <c r="E62" s="169"/>
      <c r="F62" s="169"/>
      <c r="G62" s="169"/>
      <c r="H62" s="51"/>
      <c r="I62" s="51"/>
      <c r="J62" s="51"/>
      <c r="K62" s="51"/>
      <c r="L62" s="51"/>
    </row>
    <row r="63" spans="1:12" ht="15.75">
      <c r="A63" s="97" t="s">
        <v>222</v>
      </c>
      <c r="B63" s="168"/>
      <c r="C63" s="169"/>
      <c r="D63" s="169"/>
      <c r="E63" s="169"/>
      <c r="F63" s="169"/>
      <c r="G63" s="169"/>
      <c r="H63" s="51"/>
      <c r="I63" s="51"/>
      <c r="J63" s="51"/>
      <c r="K63" s="51"/>
      <c r="L63" s="51"/>
    </row>
    <row r="64" spans="1:12" ht="15.75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15.75">
      <c r="A65" s="54"/>
      <c r="B65" s="168"/>
      <c r="C65" s="169"/>
      <c r="D65" s="169"/>
      <c r="E65" s="169"/>
      <c r="F65" s="169"/>
      <c r="G65" s="169"/>
      <c r="H65" s="51"/>
      <c r="I65" s="51"/>
      <c r="J65" s="51"/>
      <c r="K65" s="51"/>
      <c r="L65" s="51"/>
    </row>
    <row r="66" spans="2:11" ht="15.75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1:12" ht="36" customHeight="1">
      <c r="A67" s="398" t="s">
        <v>223</v>
      </c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</row>
    <row r="68" spans="1:12" ht="43.5" customHeight="1">
      <c r="A68" s="394" t="s">
        <v>345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</row>
    <row r="69" spans="1:12" ht="15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5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5.75">
      <c r="A71" s="17" t="s">
        <v>5</v>
      </c>
      <c r="B71" s="14"/>
      <c r="C71" s="14"/>
      <c r="D71" s="14"/>
      <c r="E71" s="14"/>
      <c r="F71" s="14"/>
      <c r="G71" s="14"/>
      <c r="H71" s="15"/>
      <c r="I71" s="14"/>
      <c r="J71" s="261" t="s">
        <v>311</v>
      </c>
      <c r="K71" s="262"/>
      <c r="L71" s="14"/>
    </row>
    <row r="72" spans="1:12" ht="12.75">
      <c r="A72" s="22"/>
      <c r="B72" s="7"/>
      <c r="C72" s="7"/>
      <c r="D72" s="7"/>
      <c r="E72" s="7"/>
      <c r="F72" s="7"/>
      <c r="G72" s="7"/>
      <c r="H72" s="5" t="s">
        <v>0</v>
      </c>
      <c r="I72" s="7"/>
      <c r="J72" s="13" t="s">
        <v>1</v>
      </c>
      <c r="K72" s="55"/>
      <c r="L72" s="7"/>
    </row>
    <row r="73" spans="1:12" ht="12.75">
      <c r="A73" s="22"/>
      <c r="B73" s="7"/>
      <c r="C73" s="7"/>
      <c r="D73" s="7"/>
      <c r="E73" s="7"/>
      <c r="F73" s="7"/>
      <c r="G73" s="7"/>
      <c r="H73" s="5"/>
      <c r="I73" s="7"/>
      <c r="J73" s="13"/>
      <c r="K73" s="55"/>
      <c r="L73" s="7"/>
    </row>
    <row r="74" spans="1:12" ht="15.75">
      <c r="A74" s="9" t="s">
        <v>312</v>
      </c>
      <c r="B74" s="14"/>
      <c r="C74" s="14"/>
      <c r="D74" s="14"/>
      <c r="E74" s="14"/>
      <c r="F74" s="14"/>
      <c r="G74" s="14"/>
      <c r="H74" s="19"/>
      <c r="I74" s="14"/>
      <c r="J74" s="261" t="s">
        <v>313</v>
      </c>
      <c r="K74" s="262"/>
      <c r="L74" s="14"/>
    </row>
    <row r="75" spans="1:12" ht="12.75">
      <c r="A75" s="3"/>
      <c r="B75" s="3"/>
      <c r="C75" s="3"/>
      <c r="D75" s="3"/>
      <c r="E75" s="3"/>
      <c r="F75" s="3"/>
      <c r="G75" s="3"/>
      <c r="H75" s="5" t="s">
        <v>0</v>
      </c>
      <c r="I75" s="3"/>
      <c r="J75" s="13" t="s">
        <v>1</v>
      </c>
      <c r="K75" s="55"/>
      <c r="L75" s="3"/>
    </row>
  </sheetData>
  <sheetProtection/>
  <mergeCells count="48">
    <mergeCell ref="L4:L5"/>
    <mergeCell ref="B6:D6"/>
    <mergeCell ref="I4:I5"/>
    <mergeCell ref="J4:K4"/>
    <mergeCell ref="G4:G5"/>
    <mergeCell ref="H4:H5"/>
    <mergeCell ref="A4:A5"/>
    <mergeCell ref="B4:D5"/>
    <mergeCell ref="E4:E5"/>
    <mergeCell ref="F4:F5"/>
    <mergeCell ref="B7:D7"/>
    <mergeCell ref="B8:D8"/>
    <mergeCell ref="B15:D15"/>
    <mergeCell ref="B16:D16"/>
    <mergeCell ref="B9:D9"/>
    <mergeCell ref="B10:D10"/>
    <mergeCell ref="B11:D11"/>
    <mergeCell ref="B12:D12"/>
    <mergeCell ref="B13:D13"/>
    <mergeCell ref="B14:D14"/>
    <mergeCell ref="B19:D19"/>
    <mergeCell ref="B20:D20"/>
    <mergeCell ref="B17:D17"/>
    <mergeCell ref="B18:D18"/>
    <mergeCell ref="H24:L24"/>
    <mergeCell ref="C25:C26"/>
    <mergeCell ref="D25:D26"/>
    <mergeCell ref="E25:F25"/>
    <mergeCell ref="G25:G26"/>
    <mergeCell ref="H25:H26"/>
    <mergeCell ref="I25:I26"/>
    <mergeCell ref="J25:K25"/>
    <mergeCell ref="L25:L26"/>
    <mergeCell ref="A68:L68"/>
    <mergeCell ref="H60:I60"/>
    <mergeCell ref="J60:L60"/>
    <mergeCell ref="H61:I61"/>
    <mergeCell ref="J61:L61"/>
    <mergeCell ref="A64:L64"/>
    <mergeCell ref="A67:L67"/>
    <mergeCell ref="B21:D21"/>
    <mergeCell ref="A24:A26"/>
    <mergeCell ref="B24:B26"/>
    <mergeCell ref="C24:G24"/>
    <mergeCell ref="H45:I45"/>
    <mergeCell ref="J45:L45"/>
    <mergeCell ref="H46:I46"/>
    <mergeCell ref="J46:L46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90"/>
  <sheetViews>
    <sheetView showZeros="0" tabSelected="1" zoomScalePageLayoutView="0" workbookViewId="0" topLeftCell="A1">
      <selection activeCell="J52" sqref="J52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217" customFormat="1" ht="18.75">
      <c r="A1" s="85" t="s">
        <v>224</v>
      </c>
      <c r="B1" s="85"/>
      <c r="C1" s="85"/>
      <c r="D1" s="85"/>
      <c r="E1" s="216"/>
      <c r="F1" s="216"/>
      <c r="G1" s="216"/>
      <c r="H1" s="216"/>
      <c r="I1" s="216"/>
      <c r="J1" s="216"/>
    </row>
    <row r="2" spans="1:10" ht="15.75">
      <c r="A2" s="103" t="s">
        <v>20</v>
      </c>
      <c r="B2" s="273" t="s">
        <v>306</v>
      </c>
      <c r="C2" s="266"/>
      <c r="D2" s="266"/>
      <c r="E2" s="266"/>
      <c r="F2" s="266"/>
      <c r="H2" s="286" t="s">
        <v>307</v>
      </c>
      <c r="I2" s="286"/>
      <c r="J2" s="214">
        <v>26463967</v>
      </c>
    </row>
    <row r="3" spans="1:10" s="3" customFormat="1" ht="26.25" customHeight="1">
      <c r="A3" s="100" t="s">
        <v>112</v>
      </c>
      <c r="B3" s="100"/>
      <c r="C3" s="101"/>
      <c r="D3" s="101"/>
      <c r="E3" s="101"/>
      <c r="F3" s="101"/>
      <c r="H3" s="323" t="s">
        <v>189</v>
      </c>
      <c r="I3" s="323"/>
      <c r="J3" s="213" t="s">
        <v>188</v>
      </c>
    </row>
    <row r="4" spans="1:10" s="3" customFormat="1" ht="15.75">
      <c r="A4" s="81" t="s">
        <v>23</v>
      </c>
      <c r="B4" s="273" t="s">
        <v>306</v>
      </c>
      <c r="C4" s="266"/>
      <c r="D4" s="266"/>
      <c r="E4" s="266"/>
      <c r="F4" s="266"/>
      <c r="H4" s="286" t="s">
        <v>308</v>
      </c>
      <c r="I4" s="286"/>
      <c r="J4" s="214">
        <v>26463967</v>
      </c>
    </row>
    <row r="5" spans="1:10" s="3" customFormat="1" ht="52.5" customHeight="1">
      <c r="A5" s="100" t="s">
        <v>117</v>
      </c>
      <c r="B5" s="100"/>
      <c r="C5" s="100"/>
      <c r="D5" s="100"/>
      <c r="E5" s="100"/>
      <c r="F5" s="57"/>
      <c r="H5" s="323" t="s">
        <v>191</v>
      </c>
      <c r="I5" s="323"/>
      <c r="J5" s="213" t="s">
        <v>188</v>
      </c>
    </row>
    <row r="6" spans="1:10" s="3" customFormat="1" ht="98.25" customHeight="1">
      <c r="A6" s="58" t="s">
        <v>97</v>
      </c>
      <c r="B6" s="256" t="s">
        <v>314</v>
      </c>
      <c r="C6" s="94"/>
      <c r="D6" s="16">
        <v>3111</v>
      </c>
      <c r="E6" s="59"/>
      <c r="F6" s="223">
        <v>1040</v>
      </c>
      <c r="H6" s="476" t="s">
        <v>330</v>
      </c>
      <c r="I6" s="477"/>
      <c r="J6" s="256" t="s">
        <v>324</v>
      </c>
    </row>
    <row r="7" spans="2:10" s="3" customFormat="1" ht="51.75" customHeight="1">
      <c r="B7" s="218" t="s">
        <v>192</v>
      </c>
      <c r="C7" s="94"/>
      <c r="D7" s="228" t="s">
        <v>197</v>
      </c>
      <c r="E7" s="110"/>
      <c r="F7" s="227" t="s">
        <v>194</v>
      </c>
      <c r="H7" s="322" t="s">
        <v>193</v>
      </c>
      <c r="I7" s="322"/>
      <c r="J7" s="212" t="s">
        <v>187</v>
      </c>
    </row>
    <row r="8" spans="1:10" ht="15.75">
      <c r="A8" s="27" t="s">
        <v>151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225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444" t="s">
        <v>235</v>
      </c>
      <c r="B10" s="445"/>
      <c r="C10" s="279" t="s">
        <v>14</v>
      </c>
      <c r="D10" s="268"/>
      <c r="E10" s="365" t="s">
        <v>175</v>
      </c>
      <c r="F10" s="365" t="s">
        <v>176</v>
      </c>
      <c r="G10" s="317" t="s">
        <v>177</v>
      </c>
      <c r="H10" s="317"/>
      <c r="I10" s="317" t="s">
        <v>226</v>
      </c>
      <c r="J10" s="317"/>
    </row>
    <row r="11" spans="1:10" s="3" customFormat="1" ht="45.75" customHeight="1">
      <c r="A11" s="446"/>
      <c r="B11" s="447"/>
      <c r="C11" s="269"/>
      <c r="D11" s="271"/>
      <c r="E11" s="366"/>
      <c r="F11" s="366"/>
      <c r="G11" s="180" t="s">
        <v>15</v>
      </c>
      <c r="H11" s="180" t="s">
        <v>16</v>
      </c>
      <c r="I11" s="317"/>
      <c r="J11" s="317"/>
    </row>
    <row r="12" spans="1:10" s="3" customFormat="1" ht="15">
      <c r="A12" s="299">
        <v>1</v>
      </c>
      <c r="B12" s="301"/>
      <c r="C12" s="299">
        <v>2</v>
      </c>
      <c r="D12" s="301"/>
      <c r="E12" s="29">
        <v>3</v>
      </c>
      <c r="F12" s="29">
        <v>4</v>
      </c>
      <c r="G12" s="29">
        <v>5</v>
      </c>
      <c r="H12" s="29">
        <v>6</v>
      </c>
      <c r="I12" s="454">
        <v>7</v>
      </c>
      <c r="J12" s="454"/>
    </row>
    <row r="13" spans="1:10" s="3" customFormat="1" ht="44.25" customHeight="1">
      <c r="A13" s="308">
        <v>913111</v>
      </c>
      <c r="B13" s="423"/>
      <c r="C13" s="436" t="s">
        <v>269</v>
      </c>
      <c r="D13" s="437"/>
      <c r="E13" s="242"/>
      <c r="F13" s="242"/>
      <c r="G13" s="242"/>
      <c r="H13" s="242"/>
      <c r="I13" s="308"/>
      <c r="J13" s="310"/>
    </row>
    <row r="14" spans="1:10" s="3" customFormat="1" ht="30" customHeight="1">
      <c r="A14" s="308">
        <v>2100</v>
      </c>
      <c r="B14" s="423"/>
      <c r="C14" s="436" t="s">
        <v>27</v>
      </c>
      <c r="D14" s="437"/>
      <c r="E14" s="251">
        <f>SUM(E15:E16)</f>
        <v>5786300</v>
      </c>
      <c r="F14" s="251">
        <f>SUM(F15:F16)</f>
        <v>6505300</v>
      </c>
      <c r="G14" s="251">
        <f>SUM(G15:G16)</f>
        <v>7398700</v>
      </c>
      <c r="H14" s="251">
        <f>SUM(H15:H16)</f>
        <v>0</v>
      </c>
      <c r="I14" s="328"/>
      <c r="J14" s="330"/>
    </row>
    <row r="15" spans="1:10" s="3" customFormat="1" ht="15">
      <c r="A15" s="308">
        <v>2111</v>
      </c>
      <c r="B15" s="423"/>
      <c r="C15" s="436" t="s">
        <v>29</v>
      </c>
      <c r="D15" s="437"/>
      <c r="E15" s="249">
        <v>4760100</v>
      </c>
      <c r="F15" s="249">
        <v>5342300</v>
      </c>
      <c r="G15" s="249">
        <v>6066700</v>
      </c>
      <c r="H15" s="249"/>
      <c r="I15" s="308"/>
      <c r="J15" s="310"/>
    </row>
    <row r="16" spans="1:10" s="3" customFormat="1" ht="15">
      <c r="A16" s="308">
        <v>2120</v>
      </c>
      <c r="B16" s="423"/>
      <c r="C16" s="436" t="s">
        <v>31</v>
      </c>
      <c r="D16" s="437"/>
      <c r="E16" s="249">
        <v>1026200</v>
      </c>
      <c r="F16" s="249">
        <v>1163000</v>
      </c>
      <c r="G16" s="249">
        <v>1332000</v>
      </c>
      <c r="H16" s="249"/>
      <c r="I16" s="308"/>
      <c r="J16" s="310"/>
    </row>
    <row r="17" spans="1:10" s="3" customFormat="1" ht="15">
      <c r="A17" s="308">
        <v>2200</v>
      </c>
      <c r="B17" s="423"/>
      <c r="C17" s="436" t="s">
        <v>32</v>
      </c>
      <c r="D17" s="437"/>
      <c r="E17" s="251">
        <f>SUM(E18:E24)</f>
        <v>2928418</v>
      </c>
      <c r="F17" s="251">
        <f>SUM(F18:F24)</f>
        <v>3418200</v>
      </c>
      <c r="G17" s="251">
        <f>SUM(G18:G24)</f>
        <v>3779300</v>
      </c>
      <c r="H17" s="251">
        <f>SUM(H18:H24)</f>
        <v>668000</v>
      </c>
      <c r="I17" s="468"/>
      <c r="J17" s="469"/>
    </row>
    <row r="18" spans="1:10" s="3" customFormat="1" ht="15">
      <c r="A18" s="308">
        <v>2210</v>
      </c>
      <c r="B18" s="423"/>
      <c r="C18" s="436" t="s">
        <v>33</v>
      </c>
      <c r="D18" s="437"/>
      <c r="E18" s="249">
        <v>447323</v>
      </c>
      <c r="F18" s="249">
        <v>580600</v>
      </c>
      <c r="G18" s="249">
        <v>609300</v>
      </c>
      <c r="H18" s="249"/>
      <c r="I18" s="308"/>
      <c r="J18" s="310"/>
    </row>
    <row r="19" spans="1:10" s="3" customFormat="1" ht="15">
      <c r="A19" s="308">
        <v>2220</v>
      </c>
      <c r="B19" s="423"/>
      <c r="C19" s="436" t="s">
        <v>282</v>
      </c>
      <c r="D19" s="437"/>
      <c r="E19" s="249">
        <v>64300</v>
      </c>
      <c r="F19" s="249">
        <v>71000</v>
      </c>
      <c r="G19" s="249">
        <v>77500</v>
      </c>
      <c r="H19" s="249"/>
      <c r="I19" s="308"/>
      <c r="J19" s="310"/>
    </row>
    <row r="20" spans="1:10" s="3" customFormat="1" ht="15">
      <c r="A20" s="308">
        <v>2230</v>
      </c>
      <c r="B20" s="423"/>
      <c r="C20" s="436" t="s">
        <v>35</v>
      </c>
      <c r="D20" s="437"/>
      <c r="E20" s="249">
        <v>1446037</v>
      </c>
      <c r="F20" s="249">
        <v>1685900</v>
      </c>
      <c r="G20" s="249">
        <v>1827600</v>
      </c>
      <c r="H20" s="249"/>
      <c r="I20" s="308"/>
      <c r="J20" s="310"/>
    </row>
    <row r="21" spans="1:10" s="3" customFormat="1" ht="96" customHeight="1">
      <c r="A21" s="308">
        <v>2240</v>
      </c>
      <c r="B21" s="423"/>
      <c r="C21" s="436" t="s">
        <v>36</v>
      </c>
      <c r="D21" s="437"/>
      <c r="E21" s="249">
        <v>143936.5</v>
      </c>
      <c r="F21" s="249">
        <v>155300</v>
      </c>
      <c r="G21" s="249">
        <v>382000</v>
      </c>
      <c r="H21" s="249">
        <v>668000</v>
      </c>
      <c r="I21" s="441" t="s">
        <v>342</v>
      </c>
      <c r="J21" s="442"/>
    </row>
    <row r="22" spans="1:10" s="3" customFormat="1" ht="15">
      <c r="A22" s="308">
        <v>2250</v>
      </c>
      <c r="B22" s="423"/>
      <c r="C22" s="436" t="s">
        <v>37</v>
      </c>
      <c r="D22" s="437"/>
      <c r="E22" s="249">
        <v>18940</v>
      </c>
      <c r="F22" s="249">
        <v>37000</v>
      </c>
      <c r="G22" s="249">
        <v>27000</v>
      </c>
      <c r="H22" s="249"/>
      <c r="I22" s="308"/>
      <c r="J22" s="310"/>
    </row>
    <row r="23" spans="1:10" s="3" customFormat="1" ht="15">
      <c r="A23" s="308">
        <v>2270</v>
      </c>
      <c r="B23" s="423"/>
      <c r="C23" s="436" t="s">
        <v>275</v>
      </c>
      <c r="D23" s="437"/>
      <c r="E23" s="249">
        <v>807881.5</v>
      </c>
      <c r="F23" s="249">
        <v>882400</v>
      </c>
      <c r="G23" s="249">
        <v>855900</v>
      </c>
      <c r="H23" s="249"/>
      <c r="I23" s="308"/>
      <c r="J23" s="310"/>
    </row>
    <row r="24" spans="1:10" s="3" customFormat="1" ht="44.25" customHeight="1">
      <c r="A24" s="308">
        <v>2280</v>
      </c>
      <c r="B24" s="423"/>
      <c r="C24" s="436" t="s">
        <v>283</v>
      </c>
      <c r="D24" s="437"/>
      <c r="E24" s="249">
        <v>0</v>
      </c>
      <c r="F24" s="249">
        <v>6000</v>
      </c>
      <c r="G24" s="249"/>
      <c r="H24" s="249"/>
      <c r="I24" s="308"/>
      <c r="J24" s="310"/>
    </row>
    <row r="25" spans="1:10" s="3" customFormat="1" ht="36.75" customHeight="1">
      <c r="A25" s="308">
        <v>3110</v>
      </c>
      <c r="B25" s="423"/>
      <c r="C25" s="436" t="s">
        <v>284</v>
      </c>
      <c r="D25" s="437"/>
      <c r="E25" s="249">
        <v>0</v>
      </c>
      <c r="F25" s="249">
        <v>65000</v>
      </c>
      <c r="G25" s="249">
        <v>81100</v>
      </c>
      <c r="H25" s="249"/>
      <c r="I25" s="385"/>
      <c r="J25" s="387"/>
    </row>
    <row r="26" spans="1:10" s="11" customFormat="1" ht="31.5" customHeight="1">
      <c r="A26" s="308">
        <v>3130</v>
      </c>
      <c r="B26" s="423"/>
      <c r="C26" s="436" t="s">
        <v>285</v>
      </c>
      <c r="D26" s="437"/>
      <c r="E26" s="248">
        <v>0</v>
      </c>
      <c r="F26" s="248">
        <v>360000</v>
      </c>
      <c r="G26" s="248"/>
      <c r="H26" s="248">
        <v>265000</v>
      </c>
      <c r="I26" s="385" t="s">
        <v>315</v>
      </c>
      <c r="J26" s="387"/>
    </row>
    <row r="27" spans="1:10" s="11" customFormat="1" ht="15">
      <c r="A27" s="438" t="s">
        <v>281</v>
      </c>
      <c r="B27" s="439"/>
      <c r="C27" s="439"/>
      <c r="D27" s="440"/>
      <c r="E27" s="250">
        <f>E14+E17+E25+E26</f>
        <v>8714718</v>
      </c>
      <c r="F27" s="250">
        <f>F14+F17+F25+F26</f>
        <v>10348500</v>
      </c>
      <c r="G27" s="250">
        <f>G14+G17+G25+G26</f>
        <v>11259100</v>
      </c>
      <c r="H27" s="250">
        <f>H14+H17+H25+H26</f>
        <v>933000</v>
      </c>
      <c r="I27" s="308"/>
      <c r="J27" s="310"/>
    </row>
    <row r="28" spans="1:10" s="11" customFormat="1" ht="15">
      <c r="A28" s="245"/>
      <c r="B28" s="245"/>
      <c r="C28" s="473"/>
      <c r="D28" s="473"/>
      <c r="E28" s="246"/>
      <c r="F28" s="246"/>
      <c r="G28" s="246"/>
      <c r="H28" s="246"/>
      <c r="I28" s="247"/>
      <c r="J28" s="247"/>
    </row>
    <row r="29" spans="1:10" ht="15" customHeight="1">
      <c r="A29" s="24" t="s">
        <v>108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s="3" customFormat="1" ht="58.5" customHeight="1">
      <c r="A30" s="133" t="s">
        <v>10</v>
      </c>
      <c r="B30" s="328" t="s">
        <v>14</v>
      </c>
      <c r="C30" s="329"/>
      <c r="D30" s="330"/>
      <c r="E30" s="133" t="s">
        <v>12</v>
      </c>
      <c r="F30" s="343" t="s">
        <v>13</v>
      </c>
      <c r="G30" s="343"/>
      <c r="H30" s="343"/>
      <c r="I30" s="199" t="s">
        <v>227</v>
      </c>
      <c r="J30" s="180" t="s">
        <v>228</v>
      </c>
    </row>
    <row r="31" spans="1:10" s="3" customFormat="1" ht="15">
      <c r="A31" s="65">
        <v>1</v>
      </c>
      <c r="B31" s="350">
        <v>2</v>
      </c>
      <c r="C31" s="351"/>
      <c r="D31" s="352"/>
      <c r="E31" s="65">
        <v>3</v>
      </c>
      <c r="F31" s="350">
        <v>4</v>
      </c>
      <c r="G31" s="351"/>
      <c r="H31" s="352"/>
      <c r="I31" s="29">
        <v>5</v>
      </c>
      <c r="J31" s="29">
        <v>6</v>
      </c>
    </row>
    <row r="32" spans="1:10" s="3" customFormat="1" ht="15">
      <c r="A32" s="65"/>
      <c r="B32" s="470" t="s">
        <v>100</v>
      </c>
      <c r="C32" s="471"/>
      <c r="D32" s="472"/>
      <c r="E32" s="65"/>
      <c r="F32" s="350"/>
      <c r="G32" s="351"/>
      <c r="H32" s="352"/>
      <c r="I32" s="116"/>
      <c r="J32" s="116"/>
    </row>
    <row r="33" spans="1:10" s="3" customFormat="1" ht="15">
      <c r="A33" s="65"/>
      <c r="B33" s="424" t="s">
        <v>237</v>
      </c>
      <c r="C33" s="425"/>
      <c r="D33" s="426"/>
      <c r="E33" s="176" t="s">
        <v>238</v>
      </c>
      <c r="F33" s="347" t="s">
        <v>239</v>
      </c>
      <c r="G33" s="348"/>
      <c r="H33" s="349"/>
      <c r="I33" s="254">
        <v>1</v>
      </c>
      <c r="J33" s="254">
        <v>1</v>
      </c>
    </row>
    <row r="34" spans="1:10" s="3" customFormat="1" ht="15">
      <c r="A34" s="65"/>
      <c r="B34" s="424" t="s">
        <v>240</v>
      </c>
      <c r="C34" s="425"/>
      <c r="D34" s="426"/>
      <c r="E34" s="176" t="s">
        <v>241</v>
      </c>
      <c r="F34" s="344" t="s">
        <v>301</v>
      </c>
      <c r="G34" s="345"/>
      <c r="H34" s="346"/>
      <c r="I34" s="254">
        <v>42</v>
      </c>
      <c r="J34" s="254">
        <v>42</v>
      </c>
    </row>
    <row r="35" spans="1:10" s="3" customFormat="1" ht="15">
      <c r="A35" s="65"/>
      <c r="B35" s="424" t="s">
        <v>242</v>
      </c>
      <c r="C35" s="425"/>
      <c r="D35" s="426"/>
      <c r="E35" s="176" t="s">
        <v>238</v>
      </c>
      <c r="F35" s="344" t="s">
        <v>243</v>
      </c>
      <c r="G35" s="345"/>
      <c r="H35" s="346"/>
      <c r="I35" s="254">
        <v>50</v>
      </c>
      <c r="J35" s="254">
        <v>50</v>
      </c>
    </row>
    <row r="36" spans="1:10" s="3" customFormat="1" ht="15">
      <c r="A36" s="65"/>
      <c r="B36" s="424" t="s">
        <v>268</v>
      </c>
      <c r="C36" s="425"/>
      <c r="D36" s="426"/>
      <c r="E36" s="176" t="s">
        <v>238</v>
      </c>
      <c r="F36" s="358" t="s">
        <v>247</v>
      </c>
      <c r="G36" s="359"/>
      <c r="H36" s="360"/>
      <c r="I36" s="254">
        <v>1</v>
      </c>
      <c r="J36" s="254">
        <v>1</v>
      </c>
    </row>
    <row r="37" spans="1:10" s="3" customFormat="1" ht="15">
      <c r="A37" s="65"/>
      <c r="B37" s="424" t="s">
        <v>248</v>
      </c>
      <c r="C37" s="425"/>
      <c r="D37" s="426"/>
      <c r="E37" s="176" t="s">
        <v>241</v>
      </c>
      <c r="F37" s="347" t="s">
        <v>249</v>
      </c>
      <c r="G37" s="356"/>
      <c r="H37" s="357"/>
      <c r="I37" s="254">
        <v>30</v>
      </c>
      <c r="J37" s="254">
        <v>30</v>
      </c>
    </row>
    <row r="38" spans="1:10" s="3" customFormat="1" ht="15">
      <c r="A38" s="65"/>
      <c r="B38" s="424" t="s">
        <v>250</v>
      </c>
      <c r="C38" s="425"/>
      <c r="D38" s="426"/>
      <c r="E38" s="176" t="s">
        <v>238</v>
      </c>
      <c r="F38" s="347" t="s">
        <v>247</v>
      </c>
      <c r="G38" s="356"/>
      <c r="H38" s="357"/>
      <c r="I38" s="254">
        <v>20</v>
      </c>
      <c r="J38" s="254">
        <v>20</v>
      </c>
    </row>
    <row r="39" spans="1:10" s="3" customFormat="1" ht="15">
      <c r="A39" s="65"/>
      <c r="B39" s="427" t="s">
        <v>244</v>
      </c>
      <c r="C39" s="428"/>
      <c r="D39" s="429"/>
      <c r="E39" s="176" t="s">
        <v>238</v>
      </c>
      <c r="F39" s="344"/>
      <c r="G39" s="345"/>
      <c r="H39" s="346"/>
      <c r="I39" s="254"/>
      <c r="J39" s="254">
        <v>1</v>
      </c>
    </row>
    <row r="40" spans="1:10" s="3" customFormat="1" ht="15">
      <c r="A40" s="65"/>
      <c r="B40" s="332" t="s">
        <v>302</v>
      </c>
      <c r="C40" s="333"/>
      <c r="D40" s="334"/>
      <c r="E40" s="176" t="s">
        <v>255</v>
      </c>
      <c r="F40" s="344"/>
      <c r="G40" s="345"/>
      <c r="H40" s="346"/>
      <c r="I40" s="254"/>
      <c r="J40" s="254">
        <v>265000</v>
      </c>
    </row>
    <row r="41" spans="1:10" s="3" customFormat="1" ht="15">
      <c r="A41" s="133"/>
      <c r="B41" s="448" t="s">
        <v>101</v>
      </c>
      <c r="C41" s="449"/>
      <c r="D41" s="450"/>
      <c r="E41" s="133"/>
      <c r="F41" s="350"/>
      <c r="G41" s="351"/>
      <c r="H41" s="352"/>
      <c r="I41" s="116"/>
      <c r="J41" s="116"/>
    </row>
    <row r="42" spans="1:10" s="3" customFormat="1" ht="26.25" customHeight="1">
      <c r="A42" s="133"/>
      <c r="B42" s="430" t="s">
        <v>294</v>
      </c>
      <c r="C42" s="431"/>
      <c r="D42" s="432"/>
      <c r="E42" s="176" t="s">
        <v>241</v>
      </c>
      <c r="F42" s="344" t="s">
        <v>288</v>
      </c>
      <c r="G42" s="345"/>
      <c r="H42" s="346"/>
      <c r="I42" s="254">
        <v>227</v>
      </c>
      <c r="J42" s="254">
        <v>227</v>
      </c>
    </row>
    <row r="43" spans="1:10" s="3" customFormat="1" ht="44.25" customHeight="1">
      <c r="A43" s="133"/>
      <c r="B43" s="433" t="s">
        <v>293</v>
      </c>
      <c r="C43" s="434"/>
      <c r="D43" s="435"/>
      <c r="E43" s="176" t="s">
        <v>241</v>
      </c>
      <c r="F43" s="361" t="s">
        <v>251</v>
      </c>
      <c r="G43" s="362"/>
      <c r="H43" s="363"/>
      <c r="I43" s="254">
        <v>55</v>
      </c>
      <c r="J43" s="254">
        <v>55</v>
      </c>
    </row>
    <row r="44" spans="1:10" s="3" customFormat="1" ht="43.5" customHeight="1">
      <c r="A44" s="133"/>
      <c r="B44" s="332" t="s">
        <v>252</v>
      </c>
      <c r="C44" s="474"/>
      <c r="D44" s="475"/>
      <c r="E44" s="176" t="s">
        <v>238</v>
      </c>
      <c r="F44" s="361" t="s">
        <v>253</v>
      </c>
      <c r="G44" s="362"/>
      <c r="H44" s="363"/>
      <c r="I44" s="254">
        <v>60000</v>
      </c>
      <c r="J44" s="254">
        <v>60000</v>
      </c>
    </row>
    <row r="45" spans="1:10" s="3" customFormat="1" ht="18.75" customHeight="1">
      <c r="A45" s="133"/>
      <c r="B45" s="332" t="s">
        <v>309</v>
      </c>
      <c r="C45" s="333"/>
      <c r="D45" s="334"/>
      <c r="E45" s="176" t="s">
        <v>296</v>
      </c>
      <c r="F45" s="361" t="s">
        <v>245</v>
      </c>
      <c r="G45" s="422"/>
      <c r="H45" s="423"/>
      <c r="I45" s="254"/>
      <c r="J45" s="254">
        <v>713</v>
      </c>
    </row>
    <row r="46" spans="1:10" s="3" customFormat="1" ht="15" customHeight="1">
      <c r="A46" s="147"/>
      <c r="B46" s="448" t="s">
        <v>103</v>
      </c>
      <c r="C46" s="449"/>
      <c r="D46" s="450"/>
      <c r="E46" s="133"/>
      <c r="F46" s="350"/>
      <c r="G46" s="351"/>
      <c r="H46" s="352"/>
      <c r="I46" s="116"/>
      <c r="J46" s="116"/>
    </row>
    <row r="47" spans="1:10" s="3" customFormat="1" ht="15" customHeight="1">
      <c r="A47" s="147"/>
      <c r="B47" s="332" t="s">
        <v>254</v>
      </c>
      <c r="C47" s="333"/>
      <c r="D47" s="334"/>
      <c r="E47" s="147" t="s">
        <v>255</v>
      </c>
      <c r="F47" s="344" t="s">
        <v>300</v>
      </c>
      <c r="G47" s="345"/>
      <c r="H47" s="346"/>
      <c r="I47" s="254">
        <v>135314</v>
      </c>
      <c r="J47" s="254">
        <v>142314</v>
      </c>
    </row>
    <row r="48" spans="1:10" s="3" customFormat="1" ht="15" customHeight="1">
      <c r="A48" s="147"/>
      <c r="B48" s="332" t="s">
        <v>256</v>
      </c>
      <c r="C48" s="333"/>
      <c r="D48" s="334"/>
      <c r="E48" s="147" t="s">
        <v>255</v>
      </c>
      <c r="F48" s="344" t="s">
        <v>257</v>
      </c>
      <c r="G48" s="345"/>
      <c r="H48" s="346"/>
      <c r="I48" s="254">
        <v>6885</v>
      </c>
      <c r="J48" s="254">
        <v>6885</v>
      </c>
    </row>
    <row r="49" spans="1:10" s="3" customFormat="1" ht="27.75" customHeight="1">
      <c r="A49" s="147"/>
      <c r="B49" s="332" t="s">
        <v>259</v>
      </c>
      <c r="C49" s="333"/>
      <c r="D49" s="334"/>
      <c r="E49" s="147" t="s">
        <v>255</v>
      </c>
      <c r="F49" s="361" t="s">
        <v>260</v>
      </c>
      <c r="G49" s="362"/>
      <c r="H49" s="363"/>
      <c r="I49" s="254">
        <v>226270</v>
      </c>
      <c r="J49" s="254">
        <v>242170</v>
      </c>
    </row>
    <row r="50" spans="1:10" s="3" customFormat="1" ht="15" customHeight="1">
      <c r="A50" s="147"/>
      <c r="B50" s="332" t="s">
        <v>261</v>
      </c>
      <c r="C50" s="333"/>
      <c r="D50" s="334"/>
      <c r="E50" s="147" t="s">
        <v>255</v>
      </c>
      <c r="F50" s="361" t="s">
        <v>257</v>
      </c>
      <c r="G50" s="362"/>
      <c r="H50" s="363"/>
      <c r="I50" s="254">
        <v>7213</v>
      </c>
      <c r="J50" s="254">
        <v>7213</v>
      </c>
    </row>
    <row r="51" spans="1:10" s="3" customFormat="1" ht="28.5" customHeight="1">
      <c r="A51" s="188"/>
      <c r="B51" s="332" t="s">
        <v>262</v>
      </c>
      <c r="C51" s="333"/>
      <c r="D51" s="334"/>
      <c r="E51" s="147" t="s">
        <v>255</v>
      </c>
      <c r="F51" s="361" t="s">
        <v>260</v>
      </c>
      <c r="G51" s="362"/>
      <c r="H51" s="363"/>
      <c r="I51" s="295">
        <v>75.42</v>
      </c>
      <c r="J51" s="295">
        <v>80.72</v>
      </c>
    </row>
    <row r="52" spans="1:10" s="3" customFormat="1" ht="29.25" customHeight="1">
      <c r="A52" s="188"/>
      <c r="B52" s="332" t="s">
        <v>299</v>
      </c>
      <c r="C52" s="333"/>
      <c r="D52" s="334"/>
      <c r="E52" s="147" t="s">
        <v>255</v>
      </c>
      <c r="F52" s="361" t="s">
        <v>310</v>
      </c>
      <c r="G52" s="422"/>
      <c r="H52" s="423"/>
      <c r="I52" s="254"/>
      <c r="J52" s="116">
        <v>371.7</v>
      </c>
    </row>
    <row r="53" spans="1:10" s="3" customFormat="1" ht="15">
      <c r="A53" s="147"/>
      <c r="B53" s="448" t="s">
        <v>102</v>
      </c>
      <c r="C53" s="449"/>
      <c r="D53" s="450"/>
      <c r="E53" s="133"/>
      <c r="F53" s="350"/>
      <c r="G53" s="351"/>
      <c r="H53" s="352"/>
      <c r="I53" s="254"/>
      <c r="J53" s="254"/>
    </row>
    <row r="54" spans="1:10" s="3" customFormat="1" ht="30.75" customHeight="1">
      <c r="A54" s="147"/>
      <c r="B54" s="332" t="s">
        <v>263</v>
      </c>
      <c r="C54" s="333"/>
      <c r="D54" s="334"/>
      <c r="E54" s="176" t="s">
        <v>241</v>
      </c>
      <c r="F54" s="344" t="s">
        <v>288</v>
      </c>
      <c r="G54" s="345"/>
      <c r="H54" s="346"/>
      <c r="I54" s="254">
        <v>190</v>
      </c>
      <c r="J54" s="254">
        <v>190</v>
      </c>
    </row>
    <row r="55" spans="1:10" s="3" customFormat="1" ht="65.25" customHeight="1">
      <c r="A55" s="147"/>
      <c r="B55" s="332" t="s">
        <v>304</v>
      </c>
      <c r="C55" s="333"/>
      <c r="D55" s="334"/>
      <c r="E55" s="176" t="s">
        <v>238</v>
      </c>
      <c r="F55" s="344" t="s">
        <v>253</v>
      </c>
      <c r="G55" s="345"/>
      <c r="H55" s="346"/>
      <c r="I55" s="254">
        <v>34375</v>
      </c>
      <c r="J55" s="254">
        <v>34375</v>
      </c>
    </row>
    <row r="56" spans="1:10" s="3" customFormat="1" ht="50.25" customHeight="1">
      <c r="A56" s="147"/>
      <c r="B56" s="332" t="s">
        <v>303</v>
      </c>
      <c r="C56" s="333"/>
      <c r="D56" s="334"/>
      <c r="E56" s="176" t="s">
        <v>238</v>
      </c>
      <c r="F56" s="344" t="s">
        <v>288</v>
      </c>
      <c r="G56" s="345"/>
      <c r="H56" s="346"/>
      <c r="I56" s="254">
        <v>227</v>
      </c>
      <c r="J56" s="254">
        <v>227</v>
      </c>
    </row>
    <row r="57" spans="1:10" s="3" customFormat="1" ht="30" customHeight="1">
      <c r="A57" s="147"/>
      <c r="B57" s="332" t="s">
        <v>266</v>
      </c>
      <c r="C57" s="333"/>
      <c r="D57" s="334"/>
      <c r="E57" s="176" t="s">
        <v>241</v>
      </c>
      <c r="F57" s="361" t="s">
        <v>251</v>
      </c>
      <c r="G57" s="362"/>
      <c r="H57" s="363"/>
      <c r="I57" s="254">
        <v>30</v>
      </c>
      <c r="J57" s="254">
        <v>30</v>
      </c>
    </row>
    <row r="58" spans="1:10" s="3" customFormat="1" ht="30.75" customHeight="1">
      <c r="A58" s="188"/>
      <c r="B58" s="332" t="s">
        <v>267</v>
      </c>
      <c r="C58" s="333"/>
      <c r="D58" s="334"/>
      <c r="E58" s="176" t="s">
        <v>241</v>
      </c>
      <c r="F58" s="361" t="s">
        <v>251</v>
      </c>
      <c r="G58" s="362"/>
      <c r="H58" s="363"/>
      <c r="I58" s="254">
        <v>5</v>
      </c>
      <c r="J58" s="254">
        <v>5</v>
      </c>
    </row>
    <row r="59" spans="1:10" s="3" customFormat="1" ht="28.5" customHeight="1">
      <c r="A59" s="453" t="s">
        <v>229</v>
      </c>
      <c r="B59" s="453"/>
      <c r="C59" s="453"/>
      <c r="D59" s="453"/>
      <c r="E59" s="453"/>
      <c r="F59" s="453"/>
      <c r="G59" s="453"/>
      <c r="H59" s="453"/>
      <c r="I59" s="453"/>
      <c r="J59" s="453"/>
    </row>
    <row r="60" spans="1:10" s="3" customFormat="1" ht="15.75">
      <c r="A60" s="451"/>
      <c r="B60" s="451"/>
      <c r="C60" s="451"/>
      <c r="D60" s="451"/>
      <c r="E60" s="451"/>
      <c r="F60" s="451"/>
      <c r="G60" s="451"/>
      <c r="H60" s="451"/>
      <c r="I60" s="451"/>
      <c r="J60" s="451"/>
    </row>
    <row r="61" spans="1:10" s="3" customFormat="1" ht="15.7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:10" s="11" customFormat="1" ht="15">
      <c r="A62" s="383" t="s">
        <v>116</v>
      </c>
      <c r="B62" s="383"/>
      <c r="C62" s="466"/>
      <c r="D62" s="467"/>
      <c r="E62" s="106"/>
      <c r="F62" s="106"/>
      <c r="G62" s="106"/>
      <c r="H62" s="106"/>
      <c r="I62" s="452"/>
      <c r="J62" s="452"/>
    </row>
    <row r="63" spans="1:10" s="3" customFormat="1" ht="15.75">
      <c r="A63" s="94"/>
      <c r="B63" s="94"/>
      <c r="C63" s="95"/>
      <c r="D63" s="95"/>
      <c r="E63" s="25"/>
      <c r="F63" s="25"/>
      <c r="G63" s="25"/>
      <c r="H63" s="98"/>
      <c r="I63" s="98"/>
      <c r="J63" s="98"/>
    </row>
    <row r="64" spans="1:10" s="20" customFormat="1" ht="15.75">
      <c r="A64" s="28" t="s">
        <v>230</v>
      </c>
      <c r="B64" s="28"/>
      <c r="E64" s="23"/>
      <c r="F64" s="23"/>
      <c r="G64" s="23"/>
      <c r="H64" s="23"/>
      <c r="I64" s="23"/>
      <c r="J64" s="4" t="s">
        <v>114</v>
      </c>
    </row>
    <row r="65" spans="1:10" s="3" customFormat="1" ht="15">
      <c r="A65" s="444" t="s">
        <v>3</v>
      </c>
      <c r="B65" s="445"/>
      <c r="C65" s="279" t="s">
        <v>14</v>
      </c>
      <c r="D65" s="268"/>
      <c r="E65" s="317" t="s">
        <v>167</v>
      </c>
      <c r="F65" s="317"/>
      <c r="G65" s="317" t="s">
        <v>178</v>
      </c>
      <c r="H65" s="317"/>
      <c r="I65" s="317" t="s">
        <v>231</v>
      </c>
      <c r="J65" s="317"/>
    </row>
    <row r="66" spans="1:10" s="3" customFormat="1" ht="45">
      <c r="A66" s="446"/>
      <c r="B66" s="447"/>
      <c r="C66" s="269"/>
      <c r="D66" s="271"/>
      <c r="E66" s="180" t="s">
        <v>21</v>
      </c>
      <c r="F66" s="180" t="s">
        <v>152</v>
      </c>
      <c r="G66" s="180" t="s">
        <v>21</v>
      </c>
      <c r="H66" s="180" t="s">
        <v>152</v>
      </c>
      <c r="I66" s="317"/>
      <c r="J66" s="317"/>
    </row>
    <row r="67" spans="1:10" s="3" customFormat="1" ht="15">
      <c r="A67" s="299">
        <v>1</v>
      </c>
      <c r="B67" s="301"/>
      <c r="C67" s="299">
        <v>2</v>
      </c>
      <c r="D67" s="301"/>
      <c r="E67" s="29">
        <v>3</v>
      </c>
      <c r="F67" s="29">
        <v>4</v>
      </c>
      <c r="G67" s="29">
        <v>5</v>
      </c>
      <c r="H67" s="29">
        <v>6</v>
      </c>
      <c r="I67" s="454">
        <v>7</v>
      </c>
      <c r="J67" s="454"/>
    </row>
    <row r="68" spans="1:10" s="3" customFormat="1" ht="15">
      <c r="A68" s="462"/>
      <c r="B68" s="463"/>
      <c r="C68" s="478"/>
      <c r="D68" s="479"/>
      <c r="E68" s="73"/>
      <c r="F68" s="73"/>
      <c r="G68" s="73"/>
      <c r="H68" s="73"/>
      <c r="I68" s="443"/>
      <c r="J68" s="443"/>
    </row>
    <row r="69" spans="1:10" s="3" customFormat="1" ht="15">
      <c r="A69" s="462"/>
      <c r="B69" s="463"/>
      <c r="C69" s="478"/>
      <c r="D69" s="479"/>
      <c r="E69" s="73"/>
      <c r="F69" s="73"/>
      <c r="G69" s="73"/>
      <c r="H69" s="73"/>
      <c r="I69" s="443"/>
      <c r="J69" s="443"/>
    </row>
    <row r="70" spans="1:10" s="1" customFormat="1" ht="15" customHeight="1">
      <c r="A70" s="24" t="s">
        <v>153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s="3" customFormat="1" ht="90" customHeight="1">
      <c r="A71" s="133" t="s">
        <v>10</v>
      </c>
      <c r="B71" s="328" t="s">
        <v>14</v>
      </c>
      <c r="C71" s="329"/>
      <c r="D71" s="330"/>
      <c r="E71" s="133" t="s">
        <v>12</v>
      </c>
      <c r="F71" s="133" t="s">
        <v>13</v>
      </c>
      <c r="G71" s="180" t="s">
        <v>168</v>
      </c>
      <c r="H71" s="180" t="s">
        <v>169</v>
      </c>
      <c r="I71" s="180" t="s">
        <v>232</v>
      </c>
      <c r="J71" s="180" t="s">
        <v>233</v>
      </c>
    </row>
    <row r="72" spans="1:10" s="3" customFormat="1" ht="15">
      <c r="A72" s="65">
        <v>1</v>
      </c>
      <c r="B72" s="350">
        <v>2</v>
      </c>
      <c r="C72" s="351"/>
      <c r="D72" s="352"/>
      <c r="E72" s="65">
        <v>3</v>
      </c>
      <c r="F72" s="65">
        <v>4</v>
      </c>
      <c r="G72" s="65">
        <v>5</v>
      </c>
      <c r="H72" s="65">
        <v>6</v>
      </c>
      <c r="I72" s="65">
        <v>7</v>
      </c>
      <c r="J72" s="65">
        <v>8</v>
      </c>
    </row>
    <row r="73" spans="1:10" s="3" customFormat="1" ht="15">
      <c r="A73" s="65"/>
      <c r="B73" s="456" t="s">
        <v>100</v>
      </c>
      <c r="C73" s="457"/>
      <c r="D73" s="458"/>
      <c r="E73" s="65"/>
      <c r="F73" s="65"/>
      <c r="G73" s="190"/>
      <c r="H73" s="190"/>
      <c r="I73" s="190"/>
      <c r="J73" s="190"/>
    </row>
    <row r="74" spans="1:10" s="3" customFormat="1" ht="15">
      <c r="A74" s="65"/>
      <c r="B74" s="328"/>
      <c r="C74" s="329"/>
      <c r="D74" s="330"/>
      <c r="E74" s="65"/>
      <c r="F74" s="65"/>
      <c r="G74" s="190"/>
      <c r="H74" s="190"/>
      <c r="I74" s="190"/>
      <c r="J74" s="190"/>
    </row>
    <row r="75" spans="1:10" s="3" customFormat="1" ht="15">
      <c r="A75" s="133"/>
      <c r="B75" s="459" t="s">
        <v>101</v>
      </c>
      <c r="C75" s="460"/>
      <c r="D75" s="461"/>
      <c r="E75" s="133"/>
      <c r="F75" s="154"/>
      <c r="G75" s="190"/>
      <c r="H75" s="190"/>
      <c r="I75" s="190"/>
      <c r="J75" s="190"/>
    </row>
    <row r="76" spans="1:10" s="3" customFormat="1" ht="15">
      <c r="A76" s="133"/>
      <c r="B76" s="459"/>
      <c r="C76" s="460"/>
      <c r="D76" s="461"/>
      <c r="E76" s="133"/>
      <c r="F76" s="154"/>
      <c r="G76" s="190"/>
      <c r="H76" s="190"/>
      <c r="I76" s="190"/>
      <c r="J76" s="190"/>
    </row>
    <row r="77" spans="1:10" s="3" customFormat="1" ht="15">
      <c r="A77" s="133"/>
      <c r="B77" s="459" t="s">
        <v>103</v>
      </c>
      <c r="C77" s="460"/>
      <c r="D77" s="461"/>
      <c r="E77" s="133"/>
      <c r="F77" s="154"/>
      <c r="G77" s="190"/>
      <c r="H77" s="190"/>
      <c r="I77" s="190"/>
      <c r="J77" s="190"/>
    </row>
    <row r="78" spans="1:10" s="3" customFormat="1" ht="15">
      <c r="A78" s="147"/>
      <c r="B78" s="314"/>
      <c r="C78" s="315"/>
      <c r="D78" s="316"/>
      <c r="E78" s="133"/>
      <c r="F78" s="148"/>
      <c r="G78" s="190"/>
      <c r="H78" s="190"/>
      <c r="I78" s="190"/>
      <c r="J78" s="190"/>
    </row>
    <row r="79" spans="1:10" s="3" customFormat="1" ht="15">
      <c r="A79" s="188"/>
      <c r="B79" s="459" t="s">
        <v>102</v>
      </c>
      <c r="C79" s="460"/>
      <c r="D79" s="461"/>
      <c r="E79" s="189"/>
      <c r="F79" s="105"/>
      <c r="G79" s="190"/>
      <c r="H79" s="190"/>
      <c r="I79" s="190"/>
      <c r="J79" s="190"/>
    </row>
    <row r="80" spans="1:10" s="3" customFormat="1" ht="15">
      <c r="A80" s="147"/>
      <c r="B80" s="314"/>
      <c r="C80" s="315"/>
      <c r="D80" s="316"/>
      <c r="E80" s="133"/>
      <c r="F80" s="148"/>
      <c r="G80" s="190"/>
      <c r="H80" s="190"/>
      <c r="I80" s="190"/>
      <c r="J80" s="190"/>
    </row>
    <row r="81" spans="1:10" s="3" customFormat="1" ht="28.5" customHeight="1">
      <c r="A81" s="455" t="s">
        <v>234</v>
      </c>
      <c r="B81" s="455"/>
      <c r="C81" s="455"/>
      <c r="D81" s="455"/>
      <c r="E81" s="455"/>
      <c r="F81" s="455"/>
      <c r="G81" s="455"/>
      <c r="H81" s="455"/>
      <c r="I81" s="455"/>
      <c r="J81" s="455"/>
    </row>
    <row r="82" spans="1:10" s="3" customFormat="1" ht="15.75">
      <c r="A82" s="451"/>
      <c r="B82" s="451"/>
      <c r="C82" s="451"/>
      <c r="D82" s="451"/>
      <c r="E82" s="451"/>
      <c r="F82" s="451"/>
      <c r="G82" s="451"/>
      <c r="H82" s="451"/>
      <c r="I82" s="451"/>
      <c r="J82" s="451"/>
    </row>
    <row r="83" spans="1:10" s="6" customFormat="1" ht="12.75">
      <c r="A83" s="171"/>
      <c r="B83" s="171"/>
      <c r="C83" s="171"/>
      <c r="D83" s="171"/>
      <c r="E83" s="173"/>
      <c r="F83" s="173"/>
      <c r="G83" s="173"/>
      <c r="H83" s="173"/>
      <c r="I83" s="173"/>
      <c r="J83" s="4"/>
    </row>
    <row r="84" spans="1:10" s="11" customFormat="1" ht="15">
      <c r="A84" s="383" t="s">
        <v>116</v>
      </c>
      <c r="B84" s="383"/>
      <c r="C84" s="466"/>
      <c r="D84" s="467"/>
      <c r="E84" s="106"/>
      <c r="F84" s="106"/>
      <c r="G84" s="106"/>
      <c r="H84" s="106"/>
      <c r="I84" s="464"/>
      <c r="J84" s="465"/>
    </row>
    <row r="85" spans="1:10" s="3" customFormat="1" ht="14.25">
      <c r="A85" s="82"/>
      <c r="B85" s="82"/>
      <c r="C85" s="172"/>
      <c r="D85" s="172"/>
      <c r="E85" s="25"/>
      <c r="F85" s="25"/>
      <c r="G85" s="25"/>
      <c r="H85" s="25"/>
      <c r="I85" s="94"/>
      <c r="J85" s="94"/>
    </row>
    <row r="86" spans="1:10" s="14" customFormat="1" ht="15" customHeight="1">
      <c r="A86" s="17" t="s">
        <v>5</v>
      </c>
      <c r="B86" s="17"/>
      <c r="G86" s="15"/>
      <c r="I86" s="261" t="s">
        <v>311</v>
      </c>
      <c r="J86" s="16"/>
    </row>
    <row r="87" spans="1:10" s="7" customFormat="1" ht="12.75">
      <c r="A87" s="22"/>
      <c r="B87" s="22"/>
      <c r="G87" s="5" t="s">
        <v>0</v>
      </c>
      <c r="I87" s="13" t="s">
        <v>1</v>
      </c>
      <c r="J87" s="55"/>
    </row>
    <row r="88" spans="1:10" s="7" customFormat="1" ht="12.75">
      <c r="A88" s="22"/>
      <c r="B88" s="22"/>
      <c r="G88" s="5"/>
      <c r="I88" s="13"/>
      <c r="J88" s="55"/>
    </row>
    <row r="89" spans="1:10" s="14" customFormat="1" ht="15" customHeight="1">
      <c r="A89" s="9" t="s">
        <v>312</v>
      </c>
      <c r="B89" s="9"/>
      <c r="G89" s="19"/>
      <c r="I89" s="261" t="s">
        <v>313</v>
      </c>
      <c r="J89" s="16"/>
    </row>
    <row r="90" spans="7:10" s="3" customFormat="1" ht="12.75">
      <c r="G90" s="5" t="s">
        <v>0</v>
      </c>
      <c r="I90" s="13" t="s">
        <v>1</v>
      </c>
      <c r="J90" s="55"/>
    </row>
  </sheetData>
  <sheetProtection/>
  <mergeCells count="154">
    <mergeCell ref="H7:I7"/>
    <mergeCell ref="H6:I6"/>
    <mergeCell ref="C62:D62"/>
    <mergeCell ref="A69:B69"/>
    <mergeCell ref="C65:D66"/>
    <mergeCell ref="C67:D67"/>
    <mergeCell ref="C68:D68"/>
    <mergeCell ref="C69:D69"/>
    <mergeCell ref="C10:D11"/>
    <mergeCell ref="C12:D12"/>
    <mergeCell ref="H5:I5"/>
    <mergeCell ref="H3:I3"/>
    <mergeCell ref="H2:I2"/>
    <mergeCell ref="H4:I4"/>
    <mergeCell ref="B71:D71"/>
    <mergeCell ref="C26:D26"/>
    <mergeCell ref="C28:D28"/>
    <mergeCell ref="B30:D30"/>
    <mergeCell ref="B31:D31"/>
    <mergeCell ref="B53:D53"/>
    <mergeCell ref="A26:B26"/>
    <mergeCell ref="B44:D44"/>
    <mergeCell ref="B45:D45"/>
    <mergeCell ref="B35:D35"/>
    <mergeCell ref="E10:E11"/>
    <mergeCell ref="F10:F11"/>
    <mergeCell ref="I12:J12"/>
    <mergeCell ref="B58:D58"/>
    <mergeCell ref="G10:H10"/>
    <mergeCell ref="I10:J11"/>
    <mergeCell ref="I17:J17"/>
    <mergeCell ref="B32:D32"/>
    <mergeCell ref="B41:D41"/>
    <mergeCell ref="I20:J20"/>
    <mergeCell ref="I84:J84"/>
    <mergeCell ref="B78:D78"/>
    <mergeCell ref="B74:D74"/>
    <mergeCell ref="B75:D75"/>
    <mergeCell ref="B76:D76"/>
    <mergeCell ref="C84:D84"/>
    <mergeCell ref="B77:D77"/>
    <mergeCell ref="A84:B84"/>
    <mergeCell ref="I67:J67"/>
    <mergeCell ref="A81:J81"/>
    <mergeCell ref="A82:J82"/>
    <mergeCell ref="B72:D72"/>
    <mergeCell ref="B73:D73"/>
    <mergeCell ref="B79:D79"/>
    <mergeCell ref="B80:D80"/>
    <mergeCell ref="I69:J69"/>
    <mergeCell ref="A67:B67"/>
    <mergeCell ref="A68:B68"/>
    <mergeCell ref="F30:H30"/>
    <mergeCell ref="I62:J62"/>
    <mergeCell ref="F31:H31"/>
    <mergeCell ref="F35:H35"/>
    <mergeCell ref="F36:H36"/>
    <mergeCell ref="F37:H37"/>
    <mergeCell ref="F32:H32"/>
    <mergeCell ref="A59:J59"/>
    <mergeCell ref="F41:H41"/>
    <mergeCell ref="F53:H53"/>
    <mergeCell ref="F58:H58"/>
    <mergeCell ref="B48:D48"/>
    <mergeCell ref="G65:H65"/>
    <mergeCell ref="I65:J66"/>
    <mergeCell ref="A65:B66"/>
    <mergeCell ref="A60:J60"/>
    <mergeCell ref="A62:B62"/>
    <mergeCell ref="E65:F65"/>
    <mergeCell ref="B55:D55"/>
    <mergeCell ref="B56:D56"/>
    <mergeCell ref="F38:H38"/>
    <mergeCell ref="F54:H54"/>
    <mergeCell ref="A10:B11"/>
    <mergeCell ref="F51:H51"/>
    <mergeCell ref="B46:D46"/>
    <mergeCell ref="B51:D51"/>
    <mergeCell ref="F44:H44"/>
    <mergeCell ref="F46:H46"/>
    <mergeCell ref="F42:H42"/>
    <mergeCell ref="A12:B12"/>
    <mergeCell ref="I68:J68"/>
    <mergeCell ref="A15:B15"/>
    <mergeCell ref="C15:D15"/>
    <mergeCell ref="A16:B16"/>
    <mergeCell ref="C16:D16"/>
    <mergeCell ref="A24:B24"/>
    <mergeCell ref="C24:D24"/>
    <mergeCell ref="C20:D20"/>
    <mergeCell ref="A21:B21"/>
    <mergeCell ref="C23:D23"/>
    <mergeCell ref="A17:B17"/>
    <mergeCell ref="C17:D17"/>
    <mergeCell ref="A19:B19"/>
    <mergeCell ref="C19:D19"/>
    <mergeCell ref="A13:B13"/>
    <mergeCell ref="C13:D13"/>
    <mergeCell ref="A14:B14"/>
    <mergeCell ref="C14:D14"/>
    <mergeCell ref="I27:J27"/>
    <mergeCell ref="I22:J22"/>
    <mergeCell ref="I23:J23"/>
    <mergeCell ref="I24:J24"/>
    <mergeCell ref="I25:J25"/>
    <mergeCell ref="I26:J26"/>
    <mergeCell ref="I21:J21"/>
    <mergeCell ref="I18:J18"/>
    <mergeCell ref="I19:J19"/>
    <mergeCell ref="A22:B22"/>
    <mergeCell ref="C22:D22"/>
    <mergeCell ref="A20:B20"/>
    <mergeCell ref="C21:D21"/>
    <mergeCell ref="A18:B18"/>
    <mergeCell ref="C18:D18"/>
    <mergeCell ref="I13:J13"/>
    <mergeCell ref="I14:J14"/>
    <mergeCell ref="I15:J15"/>
    <mergeCell ref="I16:J16"/>
    <mergeCell ref="B2:F2"/>
    <mergeCell ref="B4:F4"/>
    <mergeCell ref="B33:D33"/>
    <mergeCell ref="B34:D34"/>
    <mergeCell ref="F34:H34"/>
    <mergeCell ref="F33:H33"/>
    <mergeCell ref="A25:B25"/>
    <mergeCell ref="C25:D25"/>
    <mergeCell ref="A27:D27"/>
    <mergeCell ref="A23:B23"/>
    <mergeCell ref="B36:D36"/>
    <mergeCell ref="B37:D37"/>
    <mergeCell ref="B38:D38"/>
    <mergeCell ref="F47:H47"/>
    <mergeCell ref="B39:D39"/>
    <mergeCell ref="B40:D40"/>
    <mergeCell ref="F39:H39"/>
    <mergeCell ref="F40:H40"/>
    <mergeCell ref="B42:D42"/>
    <mergeCell ref="B43:D43"/>
    <mergeCell ref="B47:D47"/>
    <mergeCell ref="F49:H49"/>
    <mergeCell ref="F50:H50"/>
    <mergeCell ref="B57:D57"/>
    <mergeCell ref="B49:D49"/>
    <mergeCell ref="B50:D50"/>
    <mergeCell ref="B52:D52"/>
    <mergeCell ref="B54:D54"/>
    <mergeCell ref="F56:H56"/>
    <mergeCell ref="F57:H57"/>
    <mergeCell ref="F43:H43"/>
    <mergeCell ref="F45:H45"/>
    <mergeCell ref="F52:H52"/>
    <mergeCell ref="F55:H55"/>
    <mergeCell ref="F48:H4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zoomScaleSheetLayoutView="90" zoomScalePageLayoutView="0" workbookViewId="0" topLeftCell="A7">
      <selection activeCell="A22" sqref="A22"/>
    </sheetView>
  </sheetViews>
  <sheetFormatPr defaultColWidth="9.00390625" defaultRowHeight="12.75"/>
  <cols>
    <col min="1" max="1" width="8.125" style="56" customWidth="1"/>
    <col min="2" max="5" width="12.625" style="56" customWidth="1"/>
    <col min="6" max="6" width="11.75390625" style="56" customWidth="1"/>
    <col min="7" max="7" width="11.875" style="56" bestFit="1" customWidth="1"/>
    <col min="8" max="8" width="11.625" style="56" customWidth="1"/>
    <col min="9" max="10" width="11.75390625" style="56" customWidth="1"/>
    <col min="11" max="11" width="11.375" style="56" bestFit="1" customWidth="1"/>
    <col min="12" max="12" width="11.375" style="56" customWidth="1"/>
    <col min="13" max="13" width="13.375" style="56" customWidth="1"/>
    <col min="14" max="14" width="13.00390625" style="56" customWidth="1"/>
    <col min="15" max="15" width="11.375" style="56" bestFit="1" customWidth="1"/>
    <col min="16" max="16" width="9.375" style="56" customWidth="1"/>
    <col min="17" max="17" width="14.75390625" style="56" customWidth="1"/>
    <col min="18" max="16384" width="9.125" style="56" customWidth="1"/>
  </cols>
  <sheetData>
    <row r="1" spans="1:17" s="220" customFormat="1" ht="18.75">
      <c r="A1" s="86" t="s">
        <v>190</v>
      </c>
      <c r="B1" s="219"/>
      <c r="C1" s="219"/>
      <c r="D1" s="219"/>
      <c r="E1" s="219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.75">
      <c r="A2" s="103" t="s">
        <v>200</v>
      </c>
      <c r="B2" s="273" t="s">
        <v>306</v>
      </c>
      <c r="C2" s="266"/>
      <c r="D2" s="266"/>
      <c r="E2" s="266"/>
      <c r="F2" s="266"/>
      <c r="G2" s="266"/>
      <c r="H2" s="266"/>
      <c r="I2" s="266"/>
      <c r="J2" s="58"/>
      <c r="K2" s="286" t="s">
        <v>307</v>
      </c>
      <c r="L2" s="286"/>
      <c r="M2" s="286"/>
      <c r="N2" s="286"/>
      <c r="O2" s="286"/>
      <c r="P2" s="78"/>
      <c r="Q2" s="211">
        <v>26463967</v>
      </c>
    </row>
    <row r="3" spans="1:17" s="221" customFormat="1" ht="24.75" customHeight="1">
      <c r="A3" s="107" t="s">
        <v>112</v>
      </c>
      <c r="B3" s="107"/>
      <c r="C3" s="100"/>
      <c r="D3" s="100"/>
      <c r="E3" s="100"/>
      <c r="F3" s="100"/>
      <c r="G3" s="100"/>
      <c r="H3" s="100"/>
      <c r="I3" s="100"/>
      <c r="J3" s="222"/>
      <c r="K3" s="323" t="s">
        <v>189</v>
      </c>
      <c r="L3" s="323"/>
      <c r="M3" s="323"/>
      <c r="N3" s="323"/>
      <c r="O3" s="323"/>
      <c r="P3" s="222"/>
      <c r="Q3" s="206" t="s">
        <v>188</v>
      </c>
    </row>
    <row r="4" spans="1:17" s="78" customFormat="1" ht="15.75">
      <c r="A4" s="81" t="s">
        <v>23</v>
      </c>
      <c r="B4" s="273" t="s">
        <v>306</v>
      </c>
      <c r="C4" s="266"/>
      <c r="D4" s="266"/>
      <c r="E4" s="266"/>
      <c r="F4" s="266"/>
      <c r="G4" s="266"/>
      <c r="H4" s="266"/>
      <c r="I4" s="266"/>
      <c r="J4" s="58"/>
      <c r="K4" s="286" t="s">
        <v>308</v>
      </c>
      <c r="L4" s="286"/>
      <c r="M4" s="286"/>
      <c r="N4" s="286"/>
      <c r="O4" s="286"/>
      <c r="Q4" s="214">
        <v>26463967</v>
      </c>
    </row>
    <row r="5" spans="1:17" s="221" customFormat="1" ht="39" customHeight="1">
      <c r="A5" s="107" t="s">
        <v>117</v>
      </c>
      <c r="B5" s="107"/>
      <c r="C5" s="107"/>
      <c r="D5" s="107"/>
      <c r="E5" s="107"/>
      <c r="F5" s="107"/>
      <c r="G5" s="107"/>
      <c r="H5" s="107"/>
      <c r="I5" s="107"/>
      <c r="J5" s="222"/>
      <c r="K5" s="323" t="s">
        <v>191</v>
      </c>
      <c r="L5" s="323"/>
      <c r="M5" s="323"/>
      <c r="N5" s="323"/>
      <c r="O5" s="323"/>
      <c r="P5" s="222"/>
      <c r="Q5" s="213" t="s">
        <v>188</v>
      </c>
    </row>
    <row r="6" spans="1:17" ht="65.25" customHeight="1">
      <c r="A6" s="60" t="s">
        <v>97</v>
      </c>
      <c r="B6" s="286" t="s">
        <v>314</v>
      </c>
      <c r="C6" s="286"/>
      <c r="D6" s="223"/>
      <c r="E6" s="272">
        <v>3111</v>
      </c>
      <c r="F6" s="272"/>
      <c r="G6" s="59"/>
      <c r="H6" s="272">
        <v>1040</v>
      </c>
      <c r="I6" s="272"/>
      <c r="J6" s="78"/>
      <c r="K6" s="324" t="s">
        <v>327</v>
      </c>
      <c r="L6" s="324"/>
      <c r="M6" s="324"/>
      <c r="N6" s="324"/>
      <c r="O6" s="324"/>
      <c r="P6" s="78"/>
      <c r="Q6" s="256" t="s">
        <v>343</v>
      </c>
    </row>
    <row r="7" spans="1:17" s="221" customFormat="1" ht="52.5" customHeight="1">
      <c r="A7" s="226"/>
      <c r="B7" s="322" t="s">
        <v>192</v>
      </c>
      <c r="C7" s="322"/>
      <c r="D7" s="213"/>
      <c r="E7" s="322" t="s">
        <v>197</v>
      </c>
      <c r="F7" s="322"/>
      <c r="G7" s="42"/>
      <c r="H7" s="275" t="s">
        <v>194</v>
      </c>
      <c r="I7" s="275"/>
      <c r="J7" s="222"/>
      <c r="K7" s="323" t="s">
        <v>193</v>
      </c>
      <c r="L7" s="323"/>
      <c r="M7" s="323"/>
      <c r="N7" s="323"/>
      <c r="O7" s="323"/>
      <c r="P7" s="222"/>
      <c r="Q7" s="212" t="s">
        <v>187</v>
      </c>
    </row>
    <row r="8" spans="1:17" ht="15.75">
      <c r="A8" s="24" t="s">
        <v>195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58" t="s">
        <v>157</v>
      </c>
      <c r="B9" s="78"/>
      <c r="C9" s="78"/>
      <c r="D9" s="78"/>
      <c r="E9" s="78"/>
      <c r="F9" s="59"/>
      <c r="G9" s="59"/>
      <c r="H9" s="59"/>
      <c r="K9" s="59"/>
      <c r="L9" s="59"/>
      <c r="M9" s="59"/>
      <c r="N9" s="59"/>
      <c r="O9" s="59"/>
      <c r="P9" s="59"/>
      <c r="Q9" s="59"/>
    </row>
    <row r="10" spans="1:17" ht="15.75">
      <c r="A10" s="278" t="s">
        <v>316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1:17" ht="15.75">
      <c r="A11" s="58" t="s">
        <v>156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36.75" customHeight="1">
      <c r="A12" s="277" t="s">
        <v>317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</row>
    <row r="13" spans="1:17" ht="15.75">
      <c r="A13" s="60" t="s">
        <v>154</v>
      </c>
      <c r="B13" s="78"/>
      <c r="C13" s="78"/>
      <c r="D13" s="78"/>
      <c r="E13" s="78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62.25" customHeight="1">
      <c r="A14" s="276" t="s">
        <v>344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</row>
    <row r="15" spans="1:17" s="78" customFormat="1" ht="15.75">
      <c r="A15" s="60" t="s">
        <v>155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5.75">
      <c r="A16" s="10" t="s">
        <v>196</v>
      </c>
      <c r="Q16" s="37" t="s">
        <v>114</v>
      </c>
    </row>
    <row r="17" spans="1:17" ht="15.75" customHeight="1">
      <c r="A17" s="317" t="s">
        <v>3</v>
      </c>
      <c r="B17" s="279" t="s">
        <v>14</v>
      </c>
      <c r="C17" s="267"/>
      <c r="D17" s="267"/>
      <c r="E17" s="268"/>
      <c r="F17" s="308" t="s">
        <v>175</v>
      </c>
      <c r="G17" s="309"/>
      <c r="H17" s="309"/>
      <c r="I17" s="310"/>
      <c r="J17" s="308" t="s">
        <v>176</v>
      </c>
      <c r="K17" s="309"/>
      <c r="L17" s="309"/>
      <c r="M17" s="310"/>
      <c r="N17" s="308" t="s">
        <v>177</v>
      </c>
      <c r="O17" s="309"/>
      <c r="P17" s="309"/>
      <c r="Q17" s="310"/>
    </row>
    <row r="18" spans="1:17" ht="60">
      <c r="A18" s="274"/>
      <c r="B18" s="269"/>
      <c r="C18" s="270"/>
      <c r="D18" s="270"/>
      <c r="E18" s="271"/>
      <c r="F18" s="200" t="s">
        <v>24</v>
      </c>
      <c r="G18" s="133" t="s">
        <v>25</v>
      </c>
      <c r="H18" s="180" t="s">
        <v>119</v>
      </c>
      <c r="I18" s="180" t="s">
        <v>198</v>
      </c>
      <c r="J18" s="200" t="s">
        <v>24</v>
      </c>
      <c r="K18" s="133" t="s">
        <v>25</v>
      </c>
      <c r="L18" s="180" t="s">
        <v>119</v>
      </c>
      <c r="M18" s="180" t="s">
        <v>199</v>
      </c>
      <c r="N18" s="200" t="s">
        <v>24</v>
      </c>
      <c r="O18" s="133" t="s">
        <v>25</v>
      </c>
      <c r="P18" s="180" t="s">
        <v>119</v>
      </c>
      <c r="Q18" s="180" t="s">
        <v>129</v>
      </c>
    </row>
    <row r="19" spans="1:17" s="84" customFormat="1" ht="15">
      <c r="A19" s="29">
        <v>1</v>
      </c>
      <c r="B19" s="299">
        <v>2</v>
      </c>
      <c r="C19" s="300"/>
      <c r="D19" s="300"/>
      <c r="E19" s="301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4" customFormat="1" ht="15">
      <c r="A20" s="26"/>
      <c r="B20" s="287" t="s">
        <v>2</v>
      </c>
      <c r="C20" s="288"/>
      <c r="D20" s="288"/>
      <c r="E20" s="289"/>
      <c r="F20" s="114">
        <v>8714718</v>
      </c>
      <c r="G20" s="70" t="s">
        <v>163</v>
      </c>
      <c r="H20" s="70" t="s">
        <v>163</v>
      </c>
      <c r="I20" s="115">
        <v>8714718</v>
      </c>
      <c r="J20" s="114">
        <v>9923500</v>
      </c>
      <c r="K20" s="70" t="s">
        <v>163</v>
      </c>
      <c r="L20" s="70" t="s">
        <v>163</v>
      </c>
      <c r="M20" s="115">
        <v>9923500</v>
      </c>
      <c r="N20" s="114">
        <v>11210000</v>
      </c>
      <c r="O20" s="70" t="s">
        <v>163</v>
      </c>
      <c r="P20" s="70" t="s">
        <v>163</v>
      </c>
      <c r="Q20" s="115">
        <v>11178000</v>
      </c>
    </row>
    <row r="21" spans="1:17" s="84" customFormat="1" ht="15">
      <c r="A21" s="26"/>
      <c r="B21" s="287" t="s">
        <v>111</v>
      </c>
      <c r="C21" s="288"/>
      <c r="D21" s="288"/>
      <c r="E21" s="289"/>
      <c r="F21" s="70" t="s">
        <v>163</v>
      </c>
      <c r="G21" s="115"/>
      <c r="H21" s="115"/>
      <c r="I21" s="115"/>
      <c r="J21" s="70" t="s">
        <v>163</v>
      </c>
      <c r="K21" s="115"/>
      <c r="L21" s="115"/>
      <c r="M21" s="115"/>
      <c r="N21" s="70" t="s">
        <v>163</v>
      </c>
      <c r="O21" s="115"/>
      <c r="P21" s="115"/>
      <c r="Q21" s="115"/>
    </row>
    <row r="22" spans="1:17" s="36" customFormat="1" ht="27" customHeight="1">
      <c r="A22" s="8">
        <v>25010100</v>
      </c>
      <c r="B22" s="283" t="s">
        <v>6</v>
      </c>
      <c r="C22" s="284"/>
      <c r="D22" s="284"/>
      <c r="E22" s="285"/>
      <c r="F22" s="70" t="s">
        <v>163</v>
      </c>
      <c r="G22" s="115"/>
      <c r="H22" s="115"/>
      <c r="I22" s="115"/>
      <c r="J22" s="70" t="s">
        <v>163</v>
      </c>
      <c r="K22" s="115"/>
      <c r="L22" s="115"/>
      <c r="M22" s="115"/>
      <c r="N22" s="70" t="s">
        <v>163</v>
      </c>
      <c r="O22" s="115"/>
      <c r="P22" s="115"/>
      <c r="Q22" s="115"/>
    </row>
    <row r="23" spans="1:17" s="36" customFormat="1" ht="27" customHeight="1">
      <c r="A23" s="8">
        <v>25010200</v>
      </c>
      <c r="B23" s="283" t="s">
        <v>22</v>
      </c>
      <c r="C23" s="284"/>
      <c r="D23" s="284"/>
      <c r="E23" s="285"/>
      <c r="F23" s="70" t="s">
        <v>163</v>
      </c>
      <c r="G23" s="115"/>
      <c r="H23" s="115"/>
      <c r="I23" s="115"/>
      <c r="J23" s="70" t="s">
        <v>163</v>
      </c>
      <c r="K23" s="115"/>
      <c r="L23" s="115"/>
      <c r="M23" s="115"/>
      <c r="N23" s="70" t="s">
        <v>163</v>
      </c>
      <c r="O23" s="115"/>
      <c r="P23" s="115"/>
      <c r="Q23" s="115"/>
    </row>
    <row r="24" spans="1:17" s="36" customFormat="1" ht="15">
      <c r="A24" s="8">
        <v>25010300</v>
      </c>
      <c r="B24" s="283" t="s">
        <v>4</v>
      </c>
      <c r="C24" s="284"/>
      <c r="D24" s="284"/>
      <c r="E24" s="285"/>
      <c r="F24" s="70" t="s">
        <v>163</v>
      </c>
      <c r="G24" s="115"/>
      <c r="H24" s="115"/>
      <c r="I24" s="115"/>
      <c r="J24" s="70" t="s">
        <v>163</v>
      </c>
      <c r="K24" s="115"/>
      <c r="L24" s="115"/>
      <c r="M24" s="115"/>
      <c r="N24" s="70" t="s">
        <v>163</v>
      </c>
      <c r="O24" s="115"/>
      <c r="P24" s="115"/>
      <c r="Q24" s="115"/>
    </row>
    <row r="25" spans="1:17" s="36" customFormat="1" ht="27.75" customHeight="1">
      <c r="A25" s="8">
        <v>25010400</v>
      </c>
      <c r="B25" s="283" t="s">
        <v>7</v>
      </c>
      <c r="C25" s="284"/>
      <c r="D25" s="284"/>
      <c r="E25" s="285"/>
      <c r="F25" s="70" t="s">
        <v>163</v>
      </c>
      <c r="G25" s="115"/>
      <c r="H25" s="115"/>
      <c r="I25" s="115"/>
      <c r="J25" s="70" t="s">
        <v>163</v>
      </c>
      <c r="K25" s="115"/>
      <c r="L25" s="115"/>
      <c r="M25" s="115"/>
      <c r="N25" s="70" t="s">
        <v>163</v>
      </c>
      <c r="O25" s="115"/>
      <c r="P25" s="115"/>
      <c r="Q25" s="115"/>
    </row>
    <row r="26" spans="1:17" s="36" customFormat="1" ht="15">
      <c r="A26" s="8">
        <v>25020100</v>
      </c>
      <c r="B26" s="283" t="s">
        <v>8</v>
      </c>
      <c r="C26" s="284"/>
      <c r="D26" s="284"/>
      <c r="E26" s="285"/>
      <c r="F26" s="70" t="s">
        <v>163</v>
      </c>
      <c r="G26" s="115">
        <v>13000</v>
      </c>
      <c r="H26" s="115"/>
      <c r="I26" s="115">
        <v>13000</v>
      </c>
      <c r="J26" s="70" t="s">
        <v>163</v>
      </c>
      <c r="K26" s="115">
        <v>111480</v>
      </c>
      <c r="L26" s="115"/>
      <c r="M26" s="115">
        <v>111480</v>
      </c>
      <c r="N26" s="70" t="s">
        <v>163</v>
      </c>
      <c r="O26" s="115"/>
      <c r="P26" s="115"/>
      <c r="Q26" s="115"/>
    </row>
    <row r="27" spans="1:17" s="36" customFormat="1" ht="37.5" customHeight="1">
      <c r="A27" s="8">
        <v>25020200</v>
      </c>
      <c r="B27" s="283" t="s">
        <v>17</v>
      </c>
      <c r="C27" s="284"/>
      <c r="D27" s="284"/>
      <c r="E27" s="285"/>
      <c r="F27" s="70" t="s">
        <v>163</v>
      </c>
      <c r="G27" s="115"/>
      <c r="H27" s="115"/>
      <c r="I27" s="115"/>
      <c r="J27" s="70" t="s">
        <v>163</v>
      </c>
      <c r="K27" s="115"/>
      <c r="L27" s="115"/>
      <c r="M27" s="115"/>
      <c r="N27" s="70" t="s">
        <v>163</v>
      </c>
      <c r="O27" s="115"/>
      <c r="P27" s="115"/>
      <c r="Q27" s="115"/>
    </row>
    <row r="28" spans="1:17" s="36" customFormat="1" ht="51.75" customHeight="1">
      <c r="A28" s="8">
        <v>25020300</v>
      </c>
      <c r="B28" s="283" t="s">
        <v>9</v>
      </c>
      <c r="C28" s="284"/>
      <c r="D28" s="284"/>
      <c r="E28" s="285"/>
      <c r="F28" s="70" t="s">
        <v>163</v>
      </c>
      <c r="G28" s="115"/>
      <c r="H28" s="115"/>
      <c r="I28" s="115"/>
      <c r="J28" s="70" t="s">
        <v>163</v>
      </c>
      <c r="K28" s="115"/>
      <c r="L28" s="115"/>
      <c r="M28" s="115"/>
      <c r="N28" s="70" t="s">
        <v>163</v>
      </c>
      <c r="O28" s="115"/>
      <c r="P28" s="115"/>
      <c r="Q28" s="115"/>
    </row>
    <row r="29" spans="1:17" s="84" customFormat="1" ht="15">
      <c r="A29" s="8"/>
      <c r="B29" s="287" t="s">
        <v>99</v>
      </c>
      <c r="C29" s="288"/>
      <c r="D29" s="288"/>
      <c r="E29" s="289"/>
      <c r="F29" s="70" t="s">
        <v>163</v>
      </c>
      <c r="G29" s="115"/>
      <c r="H29" s="115"/>
      <c r="I29" s="115"/>
      <c r="J29" s="70" t="s">
        <v>163</v>
      </c>
      <c r="K29" s="115"/>
      <c r="L29" s="115"/>
      <c r="M29" s="115"/>
      <c r="N29" s="70" t="s">
        <v>163</v>
      </c>
      <c r="O29" s="115"/>
      <c r="P29" s="115"/>
      <c r="Q29" s="115"/>
    </row>
    <row r="30" spans="1:17" s="84" customFormat="1" ht="27.75" customHeight="1">
      <c r="A30" s="2">
        <v>602400</v>
      </c>
      <c r="B30" s="283" t="s">
        <v>19</v>
      </c>
      <c r="C30" s="284"/>
      <c r="D30" s="284"/>
      <c r="E30" s="285"/>
      <c r="F30" s="70" t="s">
        <v>163</v>
      </c>
      <c r="G30" s="116">
        <v>998005</v>
      </c>
      <c r="H30" s="116">
        <v>998005</v>
      </c>
      <c r="I30" s="116">
        <v>998005</v>
      </c>
      <c r="J30" s="70" t="s">
        <v>163</v>
      </c>
      <c r="K30" s="116">
        <v>425000</v>
      </c>
      <c r="L30" s="116">
        <v>360000</v>
      </c>
      <c r="M30" s="116">
        <v>425000</v>
      </c>
      <c r="N30" s="70" t="s">
        <v>163</v>
      </c>
      <c r="O30" s="116">
        <v>81100</v>
      </c>
      <c r="P30" s="116">
        <v>81100</v>
      </c>
      <c r="Q30" s="116">
        <v>81100</v>
      </c>
    </row>
    <row r="31" spans="1:17" s="84" customFormat="1" ht="15">
      <c r="A31" s="2"/>
      <c r="B31" s="287" t="s">
        <v>118</v>
      </c>
      <c r="C31" s="288"/>
      <c r="D31" s="288"/>
      <c r="E31" s="289"/>
      <c r="F31" s="70" t="s">
        <v>163</v>
      </c>
      <c r="G31" s="116"/>
      <c r="H31" s="116"/>
      <c r="I31" s="116"/>
      <c r="J31" s="70" t="s">
        <v>163</v>
      </c>
      <c r="K31" s="116"/>
      <c r="L31" s="116"/>
      <c r="M31" s="116"/>
      <c r="N31" s="70" t="s">
        <v>163</v>
      </c>
      <c r="O31" s="116"/>
      <c r="P31" s="116"/>
      <c r="Q31" s="116"/>
    </row>
    <row r="32" spans="1:17" s="120" customFormat="1" ht="14.25">
      <c r="A32" s="30"/>
      <c r="B32" s="280" t="s">
        <v>116</v>
      </c>
      <c r="C32" s="281"/>
      <c r="D32" s="281"/>
      <c r="E32" s="282"/>
      <c r="F32" s="170">
        <v>8714718</v>
      </c>
      <c r="G32" s="170">
        <v>1011005</v>
      </c>
      <c r="H32" s="170">
        <v>998005</v>
      </c>
      <c r="I32" s="170">
        <v>9725723</v>
      </c>
      <c r="J32" s="170">
        <v>9923500</v>
      </c>
      <c r="K32" s="170">
        <v>536480</v>
      </c>
      <c r="L32" s="170">
        <v>425000</v>
      </c>
      <c r="M32" s="170">
        <v>10459980</v>
      </c>
      <c r="N32" s="170">
        <v>11210000</v>
      </c>
      <c r="O32" s="170">
        <v>81100</v>
      </c>
      <c r="P32" s="170">
        <v>81100</v>
      </c>
      <c r="Q32" s="170">
        <v>11291100</v>
      </c>
    </row>
  </sheetData>
  <sheetProtection/>
  <mergeCells count="36">
    <mergeCell ref="B2:I2"/>
    <mergeCell ref="B4:I4"/>
    <mergeCell ref="K7:O7"/>
    <mergeCell ref="K6:O6"/>
    <mergeCell ref="K5:O5"/>
    <mergeCell ref="K2:O2"/>
    <mergeCell ref="K3:O3"/>
    <mergeCell ref="K4:O4"/>
    <mergeCell ref="H6:I6"/>
    <mergeCell ref="E7:F7"/>
    <mergeCell ref="E6:F6"/>
    <mergeCell ref="B25:E25"/>
    <mergeCell ref="B26:E26"/>
    <mergeCell ref="B23:E23"/>
    <mergeCell ref="B24:E24"/>
    <mergeCell ref="B6:C6"/>
    <mergeCell ref="A17:A18"/>
    <mergeCell ref="B19:E19"/>
    <mergeCell ref="B20:E20"/>
    <mergeCell ref="H7:I7"/>
    <mergeCell ref="A14:Q14"/>
    <mergeCell ref="A12:Q12"/>
    <mergeCell ref="A10:Q10"/>
    <mergeCell ref="B7:C7"/>
    <mergeCell ref="J17:M17"/>
    <mergeCell ref="B17:E18"/>
    <mergeCell ref="N17:Q17"/>
    <mergeCell ref="F17:I17"/>
    <mergeCell ref="B31:E31"/>
    <mergeCell ref="B32:E32"/>
    <mergeCell ref="B29:E29"/>
    <mergeCell ref="B30:E30"/>
    <mergeCell ref="B21:E21"/>
    <mergeCell ref="B22:E22"/>
    <mergeCell ref="B27:E27"/>
    <mergeCell ref="B28:E28"/>
  </mergeCells>
  <printOptions horizontalCentered="1"/>
  <pageMargins left="0.1968503937007874" right="0.1968503937007874" top="0.7874015748031497" bottom="0.1968503937007874" header="0" footer="0"/>
  <pageSetup fitToHeight="2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K18" sqref="K18"/>
    </sheetView>
  </sheetViews>
  <sheetFormatPr defaultColWidth="9.00390625" defaultRowHeight="12.75"/>
  <cols>
    <col min="1" max="1" width="8.125" style="56" customWidth="1"/>
    <col min="2" max="2" width="69.75390625" style="56" customWidth="1"/>
    <col min="3" max="10" width="13.625" style="56" customWidth="1"/>
    <col min="11" max="16384" width="9.125" style="56" customWidth="1"/>
  </cols>
  <sheetData>
    <row r="1" spans="1:10" ht="15.75">
      <c r="A1" s="162"/>
      <c r="B1" s="163"/>
      <c r="C1" s="164"/>
      <c r="D1" s="164"/>
      <c r="E1" s="164"/>
      <c r="F1" s="164"/>
      <c r="G1" s="150"/>
      <c r="H1" s="150"/>
      <c r="I1" s="150"/>
      <c r="J1" s="150"/>
    </row>
    <row r="2" spans="1:10" s="78" customFormat="1" ht="15.75">
      <c r="A2" s="60" t="s">
        <v>201</v>
      </c>
      <c r="B2" s="60"/>
      <c r="C2" s="60"/>
      <c r="D2" s="60"/>
      <c r="E2" s="60"/>
      <c r="F2" s="60"/>
      <c r="G2" s="113"/>
      <c r="H2" s="113"/>
      <c r="I2" s="113"/>
      <c r="J2" s="37" t="s">
        <v>114</v>
      </c>
    </row>
    <row r="3" spans="1:10" ht="15.75" customHeight="1">
      <c r="A3" s="317" t="s">
        <v>3</v>
      </c>
      <c r="B3" s="317" t="s">
        <v>14</v>
      </c>
      <c r="C3" s="317" t="s">
        <v>167</v>
      </c>
      <c r="D3" s="317"/>
      <c r="E3" s="317"/>
      <c r="F3" s="274"/>
      <c r="G3" s="317" t="s">
        <v>178</v>
      </c>
      <c r="H3" s="317"/>
      <c r="I3" s="317"/>
      <c r="J3" s="317"/>
    </row>
    <row r="4" spans="1:10" ht="45">
      <c r="A4" s="274"/>
      <c r="B4" s="317"/>
      <c r="C4" s="200" t="s">
        <v>24</v>
      </c>
      <c r="D4" s="133" t="s">
        <v>25</v>
      </c>
      <c r="E4" s="180" t="s">
        <v>119</v>
      </c>
      <c r="F4" s="180" t="s">
        <v>120</v>
      </c>
      <c r="G4" s="200" t="s">
        <v>24</v>
      </c>
      <c r="H4" s="133" t="s">
        <v>25</v>
      </c>
      <c r="I4" s="180" t="s">
        <v>119</v>
      </c>
      <c r="J4" s="180" t="s">
        <v>121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26"/>
      <c r="B6" s="75" t="s">
        <v>2</v>
      </c>
      <c r="C6" s="114">
        <v>12027800</v>
      </c>
      <c r="D6" s="70" t="s">
        <v>163</v>
      </c>
      <c r="E6" s="70" t="s">
        <v>163</v>
      </c>
      <c r="F6" s="115">
        <v>12027800</v>
      </c>
      <c r="G6" s="114">
        <v>12616600</v>
      </c>
      <c r="H6" s="70" t="s">
        <v>163</v>
      </c>
      <c r="I6" s="70" t="s">
        <v>163</v>
      </c>
      <c r="J6" s="115">
        <v>12616600</v>
      </c>
    </row>
    <row r="7" spans="1:10" s="84" customFormat="1" ht="15">
      <c r="A7" s="26"/>
      <c r="B7" s="75" t="s">
        <v>111</v>
      </c>
      <c r="C7" s="70" t="s">
        <v>163</v>
      </c>
      <c r="D7" s="115"/>
      <c r="E7" s="115"/>
      <c r="F7" s="115"/>
      <c r="G7" s="70" t="s">
        <v>163</v>
      </c>
      <c r="H7" s="115"/>
      <c r="I7" s="115"/>
      <c r="J7" s="115"/>
    </row>
    <row r="8" spans="1:10" s="84" customFormat="1" ht="25.5">
      <c r="A8" s="8">
        <v>25010100</v>
      </c>
      <c r="B8" s="79" t="s">
        <v>6</v>
      </c>
      <c r="C8" s="70" t="s">
        <v>163</v>
      </c>
      <c r="D8" s="115"/>
      <c r="E8" s="115"/>
      <c r="F8" s="115"/>
      <c r="G8" s="70" t="s">
        <v>163</v>
      </c>
      <c r="H8" s="115"/>
      <c r="I8" s="115"/>
      <c r="J8" s="115"/>
    </row>
    <row r="9" spans="1:10" s="36" customFormat="1" ht="15">
      <c r="A9" s="8">
        <v>25010200</v>
      </c>
      <c r="B9" s="79" t="s">
        <v>22</v>
      </c>
      <c r="C9" s="70" t="s">
        <v>163</v>
      </c>
      <c r="D9" s="115"/>
      <c r="E9" s="115"/>
      <c r="F9" s="115"/>
      <c r="G9" s="70" t="s">
        <v>163</v>
      </c>
      <c r="H9" s="115"/>
      <c r="I9" s="115"/>
      <c r="J9" s="115"/>
    </row>
    <row r="10" spans="1:10" s="36" customFormat="1" ht="15">
      <c r="A10" s="8">
        <v>25010300</v>
      </c>
      <c r="B10" s="79" t="s">
        <v>4</v>
      </c>
      <c r="C10" s="70" t="s">
        <v>163</v>
      </c>
      <c r="D10" s="115"/>
      <c r="E10" s="115"/>
      <c r="F10" s="115"/>
      <c r="G10" s="70" t="s">
        <v>163</v>
      </c>
      <c r="H10" s="115"/>
      <c r="I10" s="115"/>
      <c r="J10" s="115"/>
    </row>
    <row r="11" spans="1:10" s="36" customFormat="1" ht="25.5">
      <c r="A11" s="8">
        <v>25010400</v>
      </c>
      <c r="B11" s="79" t="s">
        <v>7</v>
      </c>
      <c r="C11" s="70" t="s">
        <v>163</v>
      </c>
      <c r="D11" s="115"/>
      <c r="E11" s="115"/>
      <c r="F11" s="115"/>
      <c r="G11" s="70" t="s">
        <v>163</v>
      </c>
      <c r="H11" s="115"/>
      <c r="I11" s="115"/>
      <c r="J11" s="115"/>
    </row>
    <row r="12" spans="1:10" s="36" customFormat="1" ht="15">
      <c r="A12" s="8">
        <v>25020100</v>
      </c>
      <c r="B12" s="79" t="s">
        <v>8</v>
      </c>
      <c r="C12" s="70" t="s">
        <v>163</v>
      </c>
      <c r="D12" s="115"/>
      <c r="E12" s="115"/>
      <c r="F12" s="115"/>
      <c r="G12" s="70" t="s">
        <v>163</v>
      </c>
      <c r="H12" s="115"/>
      <c r="I12" s="115"/>
      <c r="J12" s="115"/>
    </row>
    <row r="13" spans="1:10" s="36" customFormat="1" ht="25.5">
      <c r="A13" s="8">
        <v>25020200</v>
      </c>
      <c r="B13" s="80" t="s">
        <v>17</v>
      </c>
      <c r="C13" s="70" t="s">
        <v>163</v>
      </c>
      <c r="D13" s="115"/>
      <c r="E13" s="115"/>
      <c r="F13" s="115"/>
      <c r="G13" s="70" t="s">
        <v>163</v>
      </c>
      <c r="H13" s="115"/>
      <c r="I13" s="115"/>
      <c r="J13" s="115"/>
    </row>
    <row r="14" spans="1:10" s="36" customFormat="1" ht="38.25">
      <c r="A14" s="8">
        <v>25020300</v>
      </c>
      <c r="B14" s="80" t="s">
        <v>9</v>
      </c>
      <c r="C14" s="70" t="s">
        <v>163</v>
      </c>
      <c r="D14" s="115"/>
      <c r="E14" s="115"/>
      <c r="F14" s="115"/>
      <c r="G14" s="70" t="s">
        <v>163</v>
      </c>
      <c r="H14" s="115"/>
      <c r="I14" s="115"/>
      <c r="J14" s="115"/>
    </row>
    <row r="15" spans="1:10" s="36" customFormat="1" ht="15">
      <c r="A15" s="8"/>
      <c r="B15" s="74" t="s">
        <v>99</v>
      </c>
      <c r="C15" s="70" t="s">
        <v>163</v>
      </c>
      <c r="D15" s="115"/>
      <c r="E15" s="115"/>
      <c r="F15" s="115"/>
      <c r="G15" s="70" t="s">
        <v>163</v>
      </c>
      <c r="H15" s="115"/>
      <c r="I15" s="115"/>
      <c r="J15" s="115"/>
    </row>
    <row r="16" spans="1:10" s="84" customFormat="1" ht="25.5">
      <c r="A16" s="2">
        <v>602400</v>
      </c>
      <c r="B16" s="80" t="s">
        <v>19</v>
      </c>
      <c r="C16" s="70" t="s">
        <v>163</v>
      </c>
      <c r="D16" s="116"/>
      <c r="E16" s="116"/>
      <c r="F16" s="116"/>
      <c r="G16" s="70" t="s">
        <v>163</v>
      </c>
      <c r="H16" s="116">
        <v>348300</v>
      </c>
      <c r="I16" s="116">
        <v>348300</v>
      </c>
      <c r="J16" s="116">
        <v>348300</v>
      </c>
    </row>
    <row r="17" spans="1:10" s="84" customFormat="1" ht="15">
      <c r="A17" s="2"/>
      <c r="B17" s="74" t="s">
        <v>118</v>
      </c>
      <c r="C17" s="70" t="s">
        <v>163</v>
      </c>
      <c r="D17" s="116"/>
      <c r="E17" s="116"/>
      <c r="F17" s="116"/>
      <c r="G17" s="70" t="s">
        <v>163</v>
      </c>
      <c r="H17" s="116"/>
      <c r="I17" s="116"/>
      <c r="J17" s="116"/>
    </row>
    <row r="18" spans="1:10" s="120" customFormat="1" ht="14.25">
      <c r="A18" s="30"/>
      <c r="B18" s="111" t="s">
        <v>116</v>
      </c>
      <c r="C18" s="170">
        <v>12027800</v>
      </c>
      <c r="D18" s="170"/>
      <c r="E18" s="170"/>
      <c r="F18" s="170">
        <v>12027800</v>
      </c>
      <c r="G18" s="170"/>
      <c r="H18" s="170">
        <v>348300</v>
      </c>
      <c r="I18" s="170">
        <v>348300</v>
      </c>
      <c r="J18" s="170">
        <v>12964900</v>
      </c>
    </row>
    <row r="19" spans="1:10" s="78" customFormat="1" ht="15.75">
      <c r="A19" s="76"/>
      <c r="B19" s="77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="85" zoomScaleNormal="85" zoomScaleSheetLayoutView="80" zoomScalePageLayoutView="0" workbookViewId="0" topLeftCell="B1">
      <selection activeCell="N17" sqref="N17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75390625" style="56" customWidth="1"/>
    <col min="15" max="16384" width="9.125" style="56" customWidth="1"/>
  </cols>
  <sheetData>
    <row r="1" spans="12:14" ht="15.75">
      <c r="L1" s="150"/>
      <c r="M1" s="150"/>
      <c r="N1" s="161"/>
    </row>
    <row r="2" spans="1:14" ht="15.75">
      <c r="A2" s="60" t="s">
        <v>162</v>
      </c>
      <c r="B2" s="60"/>
      <c r="C2" s="60"/>
      <c r="D2" s="60"/>
      <c r="E2" s="60"/>
      <c r="F2" s="60"/>
      <c r="G2" s="60"/>
      <c r="H2" s="60"/>
      <c r="I2" s="60"/>
      <c r="J2" s="60"/>
      <c r="L2" s="150"/>
      <c r="M2" s="150"/>
      <c r="N2" s="161"/>
    </row>
    <row r="3" spans="1:14" ht="15.75">
      <c r="A3" s="58" t="s">
        <v>202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1"/>
      <c r="M3" s="61"/>
      <c r="N3" s="37" t="s">
        <v>114</v>
      </c>
    </row>
    <row r="4" spans="1:14" s="84" customFormat="1" ht="15">
      <c r="A4" s="325" t="s">
        <v>160</v>
      </c>
      <c r="B4" s="325" t="s">
        <v>98</v>
      </c>
      <c r="C4" s="308" t="s">
        <v>175</v>
      </c>
      <c r="D4" s="309"/>
      <c r="E4" s="309"/>
      <c r="F4" s="310"/>
      <c r="G4" s="308" t="s">
        <v>176</v>
      </c>
      <c r="H4" s="309"/>
      <c r="I4" s="309"/>
      <c r="J4" s="310"/>
      <c r="K4" s="308" t="s">
        <v>177</v>
      </c>
      <c r="L4" s="309"/>
      <c r="M4" s="309"/>
      <c r="N4" s="310"/>
    </row>
    <row r="5" spans="1:14" s="84" customFormat="1" ht="60" customHeight="1">
      <c r="A5" s="327"/>
      <c r="B5" s="327"/>
      <c r="C5" s="200" t="s">
        <v>24</v>
      </c>
      <c r="D5" s="133" t="s">
        <v>25</v>
      </c>
      <c r="E5" s="180" t="s">
        <v>119</v>
      </c>
      <c r="F5" s="180" t="s">
        <v>122</v>
      </c>
      <c r="G5" s="200" t="s">
        <v>24</v>
      </c>
      <c r="H5" s="133" t="s">
        <v>25</v>
      </c>
      <c r="I5" s="180" t="s">
        <v>119</v>
      </c>
      <c r="J5" s="180" t="s">
        <v>123</v>
      </c>
      <c r="K5" s="200" t="s">
        <v>24</v>
      </c>
      <c r="L5" s="133" t="s">
        <v>25</v>
      </c>
      <c r="M5" s="180" t="s">
        <v>119</v>
      </c>
      <c r="N5" s="180" t="s">
        <v>18</v>
      </c>
    </row>
    <row r="6" spans="1:14" s="84" customFormat="1" ht="15">
      <c r="A6" s="65">
        <v>1</v>
      </c>
      <c r="B6" s="65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4" customFormat="1" ht="15">
      <c r="A7" s="135">
        <v>2000</v>
      </c>
      <c r="B7" s="123" t="s">
        <v>26</v>
      </c>
      <c r="C7" s="129">
        <f aca="true" t="shared" si="0" ref="C7:N7">C8+C13+C30+C33+C37+C41</f>
        <v>8714718</v>
      </c>
      <c r="D7" s="129">
        <f t="shared" si="0"/>
        <v>13000</v>
      </c>
      <c r="E7" s="129">
        <f t="shared" si="0"/>
        <v>0</v>
      </c>
      <c r="F7" s="129">
        <f t="shared" si="0"/>
        <v>8727718</v>
      </c>
      <c r="G7" s="129">
        <f t="shared" si="0"/>
        <v>9923500</v>
      </c>
      <c r="H7" s="129">
        <f t="shared" si="0"/>
        <v>8000</v>
      </c>
      <c r="I7" s="129">
        <f t="shared" si="0"/>
        <v>0</v>
      </c>
      <c r="J7" s="129">
        <f t="shared" si="0"/>
        <v>9931500</v>
      </c>
      <c r="K7" s="129">
        <f t="shared" si="0"/>
        <v>11210000</v>
      </c>
      <c r="L7" s="129">
        <f t="shared" si="0"/>
        <v>0</v>
      </c>
      <c r="M7" s="129">
        <f t="shared" si="0"/>
        <v>0</v>
      </c>
      <c r="N7" s="129">
        <f t="shared" si="0"/>
        <v>11210000</v>
      </c>
    </row>
    <row r="8" spans="1:14" s="84" customFormat="1" ht="15">
      <c r="A8" s="135">
        <v>2100</v>
      </c>
      <c r="B8" s="123" t="s">
        <v>27</v>
      </c>
      <c r="C8" s="129">
        <f>C9+C12</f>
        <v>5786300</v>
      </c>
      <c r="D8" s="129">
        <f>D9+D12</f>
        <v>0</v>
      </c>
      <c r="E8" s="129">
        <f>E9+E12</f>
        <v>0</v>
      </c>
      <c r="F8" s="129">
        <f>F9+F12</f>
        <v>5786300</v>
      </c>
      <c r="G8" s="129">
        <f aca="true" t="shared" si="1" ref="G8:N8">G9+G12</f>
        <v>6505300</v>
      </c>
      <c r="H8" s="129">
        <f t="shared" si="1"/>
        <v>0</v>
      </c>
      <c r="I8" s="129">
        <f t="shared" si="1"/>
        <v>0</v>
      </c>
      <c r="J8" s="129">
        <f t="shared" si="1"/>
        <v>6505300</v>
      </c>
      <c r="K8" s="129">
        <f t="shared" si="1"/>
        <v>7398700</v>
      </c>
      <c r="L8" s="129">
        <f t="shared" si="1"/>
        <v>0</v>
      </c>
      <c r="M8" s="129">
        <f t="shared" si="1"/>
        <v>0</v>
      </c>
      <c r="N8" s="129">
        <f t="shared" si="1"/>
        <v>7398700</v>
      </c>
    </row>
    <row r="9" spans="1:14" s="84" customFormat="1" ht="15">
      <c r="A9" s="136">
        <v>2110</v>
      </c>
      <c r="B9" s="124" t="s">
        <v>28</v>
      </c>
      <c r="C9" s="130">
        <f>SUM(C10:C11)</f>
        <v>4760100</v>
      </c>
      <c r="D9" s="130">
        <f>SUM(D10:D11)</f>
        <v>0</v>
      </c>
      <c r="E9" s="130">
        <f>SUM(E10:E11)</f>
        <v>0</v>
      </c>
      <c r="F9" s="130">
        <f>SUM(F10:F11)</f>
        <v>4760100</v>
      </c>
      <c r="G9" s="130">
        <f aca="true" t="shared" si="2" ref="G9:N9">SUM(G10:G11)</f>
        <v>5342300</v>
      </c>
      <c r="H9" s="130">
        <f t="shared" si="2"/>
        <v>0</v>
      </c>
      <c r="I9" s="130">
        <f t="shared" si="2"/>
        <v>0</v>
      </c>
      <c r="J9" s="130">
        <f t="shared" si="2"/>
        <v>5342300</v>
      </c>
      <c r="K9" s="130">
        <f t="shared" si="2"/>
        <v>6066700</v>
      </c>
      <c r="L9" s="130">
        <f t="shared" si="2"/>
        <v>0</v>
      </c>
      <c r="M9" s="130">
        <f t="shared" si="2"/>
        <v>0</v>
      </c>
      <c r="N9" s="130">
        <f t="shared" si="2"/>
        <v>6066700</v>
      </c>
    </row>
    <row r="10" spans="1:14" s="84" customFormat="1" ht="15">
      <c r="A10" s="136">
        <v>2111</v>
      </c>
      <c r="B10" s="124" t="s">
        <v>29</v>
      </c>
      <c r="C10" s="229">
        <v>4760100</v>
      </c>
      <c r="D10" s="229">
        <v>0</v>
      </c>
      <c r="E10" s="229">
        <v>0</v>
      </c>
      <c r="F10" s="130">
        <f aca="true" t="shared" si="3" ref="F10:F36">C10+D10</f>
        <v>4760100</v>
      </c>
      <c r="G10" s="229">
        <v>5342300</v>
      </c>
      <c r="H10" s="229">
        <v>0</v>
      </c>
      <c r="I10" s="229">
        <v>0</v>
      </c>
      <c r="J10" s="130">
        <f>G10+H10</f>
        <v>5342300</v>
      </c>
      <c r="K10" s="229">
        <v>6066700</v>
      </c>
      <c r="L10" s="229">
        <v>0</v>
      </c>
      <c r="M10" s="229">
        <v>0</v>
      </c>
      <c r="N10" s="130">
        <f>K10+L10</f>
        <v>6066700</v>
      </c>
    </row>
    <row r="11" spans="1:14" s="84" customFormat="1" ht="15">
      <c r="A11" s="136">
        <v>2112</v>
      </c>
      <c r="B11" s="124" t="s">
        <v>30</v>
      </c>
      <c r="C11" s="229">
        <v>0</v>
      </c>
      <c r="D11" s="229">
        <v>0</v>
      </c>
      <c r="E11" s="229">
        <v>0</v>
      </c>
      <c r="F11" s="130">
        <f t="shared" si="3"/>
        <v>0</v>
      </c>
      <c r="G11" s="229">
        <v>0</v>
      </c>
      <c r="H11" s="229">
        <v>0</v>
      </c>
      <c r="I11" s="229">
        <v>0</v>
      </c>
      <c r="J11" s="130">
        <f>G11+H11</f>
        <v>0</v>
      </c>
      <c r="K11" s="229">
        <v>0</v>
      </c>
      <c r="L11" s="229">
        <v>0</v>
      </c>
      <c r="M11" s="229">
        <v>0</v>
      </c>
      <c r="N11" s="130">
        <f>K11+L11</f>
        <v>0</v>
      </c>
    </row>
    <row r="12" spans="1:14" s="84" customFormat="1" ht="15">
      <c r="A12" s="136">
        <v>2120</v>
      </c>
      <c r="B12" s="124" t="s">
        <v>31</v>
      </c>
      <c r="C12" s="229">
        <v>1026200</v>
      </c>
      <c r="D12" s="229">
        <v>0</v>
      </c>
      <c r="E12" s="229">
        <v>0</v>
      </c>
      <c r="F12" s="130">
        <f t="shared" si="3"/>
        <v>1026200</v>
      </c>
      <c r="G12" s="229">
        <v>1163000</v>
      </c>
      <c r="H12" s="229">
        <v>0</v>
      </c>
      <c r="I12" s="229">
        <v>0</v>
      </c>
      <c r="J12" s="130">
        <f>G12+H12</f>
        <v>1163000</v>
      </c>
      <c r="K12" s="229">
        <v>1332000</v>
      </c>
      <c r="L12" s="229">
        <v>0</v>
      </c>
      <c r="M12" s="229">
        <v>0</v>
      </c>
      <c r="N12" s="130">
        <f>K12+L12</f>
        <v>1332000</v>
      </c>
    </row>
    <row r="13" spans="1:14" s="84" customFormat="1" ht="15">
      <c r="A13" s="135">
        <v>2200</v>
      </c>
      <c r="B13" s="123" t="s">
        <v>32</v>
      </c>
      <c r="C13" s="129">
        <f>C14+C15+C16+C17+C18+C19+C20+C27</f>
        <v>2928418</v>
      </c>
      <c r="D13" s="129">
        <f>D14+D15+D16+D17+D18+D19+D20+D27</f>
        <v>13000</v>
      </c>
      <c r="E13" s="129">
        <f>E14+E15+E16+E17+E18+E19+E20+E27</f>
        <v>0</v>
      </c>
      <c r="F13" s="129">
        <f>F14+F15+F16+F17+F18+F19+F20+F27</f>
        <v>2941418</v>
      </c>
      <c r="G13" s="129">
        <f aca="true" t="shared" si="4" ref="G13:N13">G14+G15+G16+G17+G18+G19+G20+G27</f>
        <v>3418200</v>
      </c>
      <c r="H13" s="129">
        <f t="shared" si="4"/>
        <v>8000</v>
      </c>
      <c r="I13" s="129">
        <f t="shared" si="4"/>
        <v>0</v>
      </c>
      <c r="J13" s="129">
        <f t="shared" si="4"/>
        <v>3426200</v>
      </c>
      <c r="K13" s="129">
        <f t="shared" si="4"/>
        <v>3811300</v>
      </c>
      <c r="L13" s="129">
        <f t="shared" si="4"/>
        <v>0</v>
      </c>
      <c r="M13" s="129">
        <f t="shared" si="4"/>
        <v>0</v>
      </c>
      <c r="N13" s="129">
        <f t="shared" si="4"/>
        <v>3811300</v>
      </c>
    </row>
    <row r="14" spans="1:14" s="84" customFormat="1" ht="15">
      <c r="A14" s="136">
        <v>2210</v>
      </c>
      <c r="B14" s="124" t="s">
        <v>33</v>
      </c>
      <c r="C14" s="229">
        <v>447323</v>
      </c>
      <c r="D14" s="229">
        <v>13000</v>
      </c>
      <c r="E14" s="229">
        <v>0</v>
      </c>
      <c r="F14" s="130">
        <f t="shared" si="3"/>
        <v>460323</v>
      </c>
      <c r="G14" s="229">
        <v>580600</v>
      </c>
      <c r="H14" s="229">
        <v>8000</v>
      </c>
      <c r="I14" s="229">
        <v>0</v>
      </c>
      <c r="J14" s="130">
        <f aca="true" t="shared" si="5" ref="J14:J19">G14+H14</f>
        <v>588600</v>
      </c>
      <c r="K14" s="229">
        <v>609300</v>
      </c>
      <c r="L14" s="229">
        <v>0</v>
      </c>
      <c r="M14" s="229">
        <v>0</v>
      </c>
      <c r="N14" s="130">
        <f aca="true" t="shared" si="6" ref="N14:N19">K14+L14</f>
        <v>609300</v>
      </c>
    </row>
    <row r="15" spans="1:14" s="84" customFormat="1" ht="15">
      <c r="A15" s="136">
        <v>2220</v>
      </c>
      <c r="B15" s="124" t="s">
        <v>34</v>
      </c>
      <c r="C15" s="229">
        <v>64300</v>
      </c>
      <c r="D15" s="229">
        <v>0</v>
      </c>
      <c r="E15" s="229">
        <v>0</v>
      </c>
      <c r="F15" s="130">
        <f t="shared" si="3"/>
        <v>64300</v>
      </c>
      <c r="G15" s="229">
        <v>71000</v>
      </c>
      <c r="H15" s="229">
        <v>0</v>
      </c>
      <c r="I15" s="229">
        <v>0</v>
      </c>
      <c r="J15" s="130">
        <f t="shared" si="5"/>
        <v>71000</v>
      </c>
      <c r="K15" s="229">
        <v>77500</v>
      </c>
      <c r="L15" s="229">
        <v>0</v>
      </c>
      <c r="M15" s="229">
        <v>0</v>
      </c>
      <c r="N15" s="130">
        <f t="shared" si="6"/>
        <v>77500</v>
      </c>
    </row>
    <row r="16" spans="1:14" s="84" customFormat="1" ht="15">
      <c r="A16" s="136">
        <v>2230</v>
      </c>
      <c r="B16" s="124" t="s">
        <v>35</v>
      </c>
      <c r="C16" s="229">
        <v>1446037</v>
      </c>
      <c r="D16" s="229">
        <v>0</v>
      </c>
      <c r="E16" s="229">
        <v>0</v>
      </c>
      <c r="F16" s="130">
        <f t="shared" si="3"/>
        <v>1446037</v>
      </c>
      <c r="G16" s="229">
        <v>1685900</v>
      </c>
      <c r="H16" s="229">
        <v>0</v>
      </c>
      <c r="I16" s="229">
        <v>0</v>
      </c>
      <c r="J16" s="130">
        <f t="shared" si="5"/>
        <v>1685900</v>
      </c>
      <c r="K16" s="229">
        <v>1827600</v>
      </c>
      <c r="L16" s="229">
        <v>0</v>
      </c>
      <c r="M16" s="229">
        <v>0</v>
      </c>
      <c r="N16" s="130">
        <f t="shared" si="6"/>
        <v>1827600</v>
      </c>
    </row>
    <row r="17" spans="1:14" s="84" customFormat="1" ht="15">
      <c r="A17" s="136">
        <v>2240</v>
      </c>
      <c r="B17" s="124" t="s">
        <v>36</v>
      </c>
      <c r="C17" s="229">
        <v>143936.5</v>
      </c>
      <c r="D17" s="229">
        <v>0</v>
      </c>
      <c r="E17" s="229">
        <v>0</v>
      </c>
      <c r="F17" s="130">
        <f t="shared" si="3"/>
        <v>143936.5</v>
      </c>
      <c r="G17" s="229">
        <v>132300</v>
      </c>
      <c r="H17" s="229">
        <v>0</v>
      </c>
      <c r="I17" s="229">
        <v>0</v>
      </c>
      <c r="J17" s="130">
        <f t="shared" si="5"/>
        <v>132300</v>
      </c>
      <c r="K17" s="229">
        <v>414000</v>
      </c>
      <c r="L17" s="229">
        <v>0</v>
      </c>
      <c r="M17" s="229">
        <v>0</v>
      </c>
      <c r="N17" s="130">
        <f t="shared" si="6"/>
        <v>414000</v>
      </c>
    </row>
    <row r="18" spans="1:14" s="84" customFormat="1" ht="15">
      <c r="A18" s="136">
        <v>2250</v>
      </c>
      <c r="B18" s="124" t="s">
        <v>37</v>
      </c>
      <c r="C18" s="229">
        <v>18940</v>
      </c>
      <c r="D18" s="229">
        <v>0</v>
      </c>
      <c r="E18" s="229">
        <v>0</v>
      </c>
      <c r="F18" s="130">
        <f t="shared" si="3"/>
        <v>18940</v>
      </c>
      <c r="G18" s="229">
        <v>37000</v>
      </c>
      <c r="H18" s="229">
        <v>0</v>
      </c>
      <c r="I18" s="229">
        <v>0</v>
      </c>
      <c r="J18" s="130">
        <f t="shared" si="5"/>
        <v>37000</v>
      </c>
      <c r="K18" s="229">
        <v>27000</v>
      </c>
      <c r="L18" s="229">
        <v>0</v>
      </c>
      <c r="M18" s="229">
        <v>0</v>
      </c>
      <c r="N18" s="130">
        <f t="shared" si="6"/>
        <v>27000</v>
      </c>
    </row>
    <row r="19" spans="1:14" s="84" customFormat="1" ht="15">
      <c r="A19" s="136">
        <v>2260</v>
      </c>
      <c r="B19" s="124" t="s">
        <v>38</v>
      </c>
      <c r="C19" s="229">
        <v>0</v>
      </c>
      <c r="D19" s="229">
        <v>0</v>
      </c>
      <c r="E19" s="229">
        <v>0</v>
      </c>
      <c r="F19" s="130">
        <f t="shared" si="3"/>
        <v>0</v>
      </c>
      <c r="G19" s="229">
        <v>0</v>
      </c>
      <c r="H19" s="229">
        <v>0</v>
      </c>
      <c r="I19" s="229">
        <v>0</v>
      </c>
      <c r="J19" s="130">
        <f t="shared" si="5"/>
        <v>0</v>
      </c>
      <c r="K19" s="229">
        <v>0</v>
      </c>
      <c r="L19" s="229">
        <v>0</v>
      </c>
      <c r="M19" s="229">
        <v>0</v>
      </c>
      <c r="N19" s="130">
        <f t="shared" si="6"/>
        <v>0</v>
      </c>
    </row>
    <row r="20" spans="1:14" s="84" customFormat="1" ht="15">
      <c r="A20" s="136">
        <v>2270</v>
      </c>
      <c r="B20" s="124" t="s">
        <v>39</v>
      </c>
      <c r="C20" s="130">
        <f>SUM(C21:C26)</f>
        <v>807881.5</v>
      </c>
      <c r="D20" s="130">
        <f>SUM(D21:D26)</f>
        <v>0</v>
      </c>
      <c r="E20" s="130">
        <f>SUM(E21:E26)</f>
        <v>0</v>
      </c>
      <c r="F20" s="130">
        <f>SUM(F21:F26)</f>
        <v>807881.5</v>
      </c>
      <c r="G20" s="130">
        <f aca="true" t="shared" si="7" ref="G20:N20">SUM(G21:G26)</f>
        <v>905400</v>
      </c>
      <c r="H20" s="130">
        <f t="shared" si="7"/>
        <v>0</v>
      </c>
      <c r="I20" s="130">
        <f t="shared" si="7"/>
        <v>0</v>
      </c>
      <c r="J20" s="130">
        <f t="shared" si="7"/>
        <v>905400</v>
      </c>
      <c r="K20" s="130">
        <f t="shared" si="7"/>
        <v>855900</v>
      </c>
      <c r="L20" s="130">
        <f t="shared" si="7"/>
        <v>0</v>
      </c>
      <c r="M20" s="130">
        <f t="shared" si="7"/>
        <v>0</v>
      </c>
      <c r="N20" s="130">
        <f t="shared" si="7"/>
        <v>855900</v>
      </c>
    </row>
    <row r="21" spans="1:14" s="84" customFormat="1" ht="15">
      <c r="A21" s="136">
        <v>2271</v>
      </c>
      <c r="B21" s="124" t="s">
        <v>40</v>
      </c>
      <c r="C21" s="229">
        <v>0</v>
      </c>
      <c r="D21" s="229">
        <v>0</v>
      </c>
      <c r="E21" s="229">
        <v>0</v>
      </c>
      <c r="F21" s="130">
        <f t="shared" si="3"/>
        <v>0</v>
      </c>
      <c r="G21" s="229">
        <v>0</v>
      </c>
      <c r="H21" s="229">
        <v>0</v>
      </c>
      <c r="I21" s="229">
        <v>0</v>
      </c>
      <c r="J21" s="130">
        <f aca="true" t="shared" si="8" ref="J21:J26">G21+H21</f>
        <v>0</v>
      </c>
      <c r="K21" s="229">
        <v>0</v>
      </c>
      <c r="L21" s="229">
        <v>0</v>
      </c>
      <c r="M21" s="229">
        <v>0</v>
      </c>
      <c r="N21" s="130">
        <f aca="true" t="shared" si="9" ref="N21:N26">K21+L21</f>
        <v>0</v>
      </c>
    </row>
    <row r="22" spans="1:14" s="84" customFormat="1" ht="15">
      <c r="A22" s="136">
        <v>2272</v>
      </c>
      <c r="B22" s="124" t="s">
        <v>41</v>
      </c>
      <c r="C22" s="229">
        <v>24311.8</v>
      </c>
      <c r="D22" s="229">
        <v>0</v>
      </c>
      <c r="E22" s="229">
        <v>0</v>
      </c>
      <c r="F22" s="130">
        <f t="shared" si="3"/>
        <v>24311.8</v>
      </c>
      <c r="G22" s="229">
        <v>26900</v>
      </c>
      <c r="H22" s="229">
        <v>0</v>
      </c>
      <c r="I22" s="229">
        <v>0</v>
      </c>
      <c r="J22" s="130">
        <f t="shared" si="8"/>
        <v>26900</v>
      </c>
      <c r="K22" s="229">
        <v>29200</v>
      </c>
      <c r="L22" s="229">
        <v>0</v>
      </c>
      <c r="M22" s="229">
        <v>0</v>
      </c>
      <c r="N22" s="130">
        <f t="shared" si="9"/>
        <v>29200</v>
      </c>
    </row>
    <row r="23" spans="1:14" s="120" customFormat="1" ht="15">
      <c r="A23" s="136">
        <v>2273</v>
      </c>
      <c r="B23" s="124" t="s">
        <v>42</v>
      </c>
      <c r="C23" s="229">
        <v>261267.7</v>
      </c>
      <c r="D23" s="229">
        <v>0</v>
      </c>
      <c r="E23" s="229">
        <v>0</v>
      </c>
      <c r="F23" s="130">
        <f t="shared" si="3"/>
        <v>261267.7</v>
      </c>
      <c r="G23" s="229">
        <v>272700</v>
      </c>
      <c r="H23" s="229">
        <v>0</v>
      </c>
      <c r="I23" s="229">
        <v>0</v>
      </c>
      <c r="J23" s="130">
        <f t="shared" si="8"/>
        <v>272700</v>
      </c>
      <c r="K23" s="229">
        <v>280800</v>
      </c>
      <c r="L23" s="229">
        <v>0</v>
      </c>
      <c r="M23" s="229">
        <v>0</v>
      </c>
      <c r="N23" s="130">
        <f t="shared" si="9"/>
        <v>280800</v>
      </c>
    </row>
    <row r="24" spans="1:14" s="84" customFormat="1" ht="15">
      <c r="A24" s="136">
        <v>2274</v>
      </c>
      <c r="B24" s="124" t="s">
        <v>43</v>
      </c>
      <c r="C24" s="229">
        <v>522302</v>
      </c>
      <c r="D24" s="229">
        <v>0</v>
      </c>
      <c r="E24" s="229">
        <v>0</v>
      </c>
      <c r="F24" s="130">
        <f t="shared" si="3"/>
        <v>522302</v>
      </c>
      <c r="G24" s="229">
        <v>582800</v>
      </c>
      <c r="H24" s="229">
        <v>0</v>
      </c>
      <c r="I24" s="229">
        <v>0</v>
      </c>
      <c r="J24" s="130">
        <f t="shared" si="8"/>
        <v>582800</v>
      </c>
      <c r="K24" s="229">
        <v>521000</v>
      </c>
      <c r="L24" s="229">
        <v>0</v>
      </c>
      <c r="M24" s="229">
        <v>0</v>
      </c>
      <c r="N24" s="130">
        <f t="shared" si="9"/>
        <v>521000</v>
      </c>
    </row>
    <row r="25" spans="1:14" s="121" customFormat="1" ht="25.5">
      <c r="A25" s="136">
        <v>2275</v>
      </c>
      <c r="B25" s="124" t="s">
        <v>236</v>
      </c>
      <c r="C25" s="229">
        <v>0</v>
      </c>
      <c r="D25" s="229">
        <v>0</v>
      </c>
      <c r="E25" s="229">
        <v>0</v>
      </c>
      <c r="F25" s="130">
        <f>C25+D25</f>
        <v>0</v>
      </c>
      <c r="G25" s="229">
        <v>23000</v>
      </c>
      <c r="H25" s="229">
        <v>0</v>
      </c>
      <c r="I25" s="229">
        <v>0</v>
      </c>
      <c r="J25" s="130">
        <f t="shared" si="8"/>
        <v>23000</v>
      </c>
      <c r="K25" s="229">
        <v>24900</v>
      </c>
      <c r="L25" s="229">
        <v>0</v>
      </c>
      <c r="M25" s="229">
        <v>0</v>
      </c>
      <c r="N25" s="130">
        <f t="shared" si="9"/>
        <v>24900</v>
      </c>
    </row>
    <row r="26" spans="1:14" s="121" customFormat="1" ht="15">
      <c r="A26" s="136">
        <v>2276</v>
      </c>
      <c r="B26" s="124" t="s">
        <v>109</v>
      </c>
      <c r="C26" s="229">
        <v>0</v>
      </c>
      <c r="D26" s="229">
        <v>0</v>
      </c>
      <c r="E26" s="229">
        <v>0</v>
      </c>
      <c r="F26" s="130">
        <f t="shared" si="3"/>
        <v>0</v>
      </c>
      <c r="G26" s="229">
        <v>0</v>
      </c>
      <c r="H26" s="229">
        <v>0</v>
      </c>
      <c r="I26" s="229">
        <v>0</v>
      </c>
      <c r="J26" s="130">
        <f t="shared" si="8"/>
        <v>0</v>
      </c>
      <c r="K26" s="229">
        <v>0</v>
      </c>
      <c r="L26" s="229">
        <v>0</v>
      </c>
      <c r="M26" s="229">
        <v>0</v>
      </c>
      <c r="N26" s="130">
        <f t="shared" si="9"/>
        <v>0</v>
      </c>
    </row>
    <row r="27" spans="1:14" s="121" customFormat="1" ht="25.5">
      <c r="A27" s="136">
        <v>2280</v>
      </c>
      <c r="B27" s="124" t="s">
        <v>44</v>
      </c>
      <c r="C27" s="130">
        <f>SUM(C28:C29)</f>
        <v>0</v>
      </c>
      <c r="D27" s="130">
        <f>SUM(D28:D29)</f>
        <v>0</v>
      </c>
      <c r="E27" s="130">
        <f>SUM(E28:E29)</f>
        <v>0</v>
      </c>
      <c r="F27" s="130">
        <f>SUM(F28:F29)</f>
        <v>0</v>
      </c>
      <c r="G27" s="130">
        <f aca="true" t="shared" si="10" ref="G27:N27">SUM(G28:G29)</f>
        <v>6000</v>
      </c>
      <c r="H27" s="130">
        <f t="shared" si="10"/>
        <v>0</v>
      </c>
      <c r="I27" s="130">
        <f t="shared" si="10"/>
        <v>0</v>
      </c>
      <c r="J27" s="130">
        <f t="shared" si="10"/>
        <v>6000</v>
      </c>
      <c r="K27" s="130">
        <f t="shared" si="10"/>
        <v>0</v>
      </c>
      <c r="L27" s="130">
        <f t="shared" si="10"/>
        <v>0</v>
      </c>
      <c r="M27" s="130">
        <f t="shared" si="10"/>
        <v>0</v>
      </c>
      <c r="N27" s="130">
        <f t="shared" si="10"/>
        <v>0</v>
      </c>
    </row>
    <row r="28" spans="1:14" s="121" customFormat="1" ht="25.5">
      <c r="A28" s="136">
        <v>2281</v>
      </c>
      <c r="B28" s="124" t="s">
        <v>45</v>
      </c>
      <c r="C28" s="229"/>
      <c r="D28" s="229"/>
      <c r="E28" s="229"/>
      <c r="F28" s="130">
        <f t="shared" si="3"/>
        <v>0</v>
      </c>
      <c r="G28" s="229">
        <v>0</v>
      </c>
      <c r="H28" s="229">
        <v>0</v>
      </c>
      <c r="I28" s="229">
        <v>0</v>
      </c>
      <c r="J28" s="130">
        <f>G28+H28</f>
        <v>0</v>
      </c>
      <c r="K28" s="229"/>
      <c r="L28" s="229"/>
      <c r="M28" s="229"/>
      <c r="N28" s="130">
        <f>K28+L28</f>
        <v>0</v>
      </c>
    </row>
    <row r="29" spans="1:14" s="84" customFormat="1" ht="27" customHeight="1">
      <c r="A29" s="136">
        <v>2282</v>
      </c>
      <c r="B29" s="124" t="s">
        <v>46</v>
      </c>
      <c r="C29" s="229"/>
      <c r="D29" s="229"/>
      <c r="E29" s="229"/>
      <c r="F29" s="130">
        <f t="shared" si="3"/>
        <v>0</v>
      </c>
      <c r="G29" s="229">
        <v>6000</v>
      </c>
      <c r="H29" s="229">
        <v>0</v>
      </c>
      <c r="I29" s="229">
        <v>0</v>
      </c>
      <c r="J29" s="130">
        <f>G29+H29</f>
        <v>6000</v>
      </c>
      <c r="K29" s="229"/>
      <c r="L29" s="229"/>
      <c r="M29" s="229"/>
      <c r="N29" s="130">
        <f>K29+L29</f>
        <v>0</v>
      </c>
    </row>
    <row r="30" spans="1:14" s="84" customFormat="1" ht="15">
      <c r="A30" s="135">
        <v>2400</v>
      </c>
      <c r="B30" s="123" t="s">
        <v>47</v>
      </c>
      <c r="C30" s="129">
        <f>SUM(C31:C32)</f>
        <v>0</v>
      </c>
      <c r="D30" s="129">
        <f>SUM(D31:D32)</f>
        <v>0</v>
      </c>
      <c r="E30" s="129">
        <f>SUM(E31:E32)</f>
        <v>0</v>
      </c>
      <c r="F30" s="129">
        <f>SUM(F31:F32)</f>
        <v>0</v>
      </c>
      <c r="G30" s="129">
        <f aca="true" t="shared" si="11" ref="G30:N30">SUM(G31:G32)</f>
        <v>0</v>
      </c>
      <c r="H30" s="129">
        <f t="shared" si="11"/>
        <v>0</v>
      </c>
      <c r="I30" s="129">
        <f t="shared" si="11"/>
        <v>0</v>
      </c>
      <c r="J30" s="129">
        <f t="shared" si="11"/>
        <v>0</v>
      </c>
      <c r="K30" s="129">
        <f t="shared" si="11"/>
        <v>0</v>
      </c>
      <c r="L30" s="129">
        <f t="shared" si="11"/>
        <v>0</v>
      </c>
      <c r="M30" s="129">
        <f t="shared" si="11"/>
        <v>0</v>
      </c>
      <c r="N30" s="129">
        <f t="shared" si="11"/>
        <v>0</v>
      </c>
    </row>
    <row r="31" spans="1:14" s="84" customFormat="1" ht="15">
      <c r="A31" s="136">
        <v>2410</v>
      </c>
      <c r="B31" s="124" t="s">
        <v>48</v>
      </c>
      <c r="C31" s="229"/>
      <c r="D31" s="229"/>
      <c r="E31" s="229"/>
      <c r="F31" s="130">
        <f t="shared" si="3"/>
        <v>0</v>
      </c>
      <c r="G31" s="229"/>
      <c r="H31" s="229"/>
      <c r="I31" s="229"/>
      <c r="J31" s="130">
        <f aca="true" t="shared" si="12" ref="J31:J36">G31+H31</f>
        <v>0</v>
      </c>
      <c r="K31" s="229"/>
      <c r="L31" s="229"/>
      <c r="M31" s="229"/>
      <c r="N31" s="130">
        <f aca="true" t="shared" si="13" ref="N31:N36">K31+L31</f>
        <v>0</v>
      </c>
    </row>
    <row r="32" spans="1:14" s="84" customFormat="1" ht="15">
      <c r="A32" s="136">
        <v>2420</v>
      </c>
      <c r="B32" s="124" t="s">
        <v>49</v>
      </c>
      <c r="C32" s="229"/>
      <c r="D32" s="229"/>
      <c r="E32" s="229"/>
      <c r="F32" s="130">
        <f t="shared" si="3"/>
        <v>0</v>
      </c>
      <c r="G32" s="229"/>
      <c r="H32" s="229"/>
      <c r="I32" s="229"/>
      <c r="J32" s="130">
        <f t="shared" si="12"/>
        <v>0</v>
      </c>
      <c r="K32" s="229"/>
      <c r="L32" s="229"/>
      <c r="M32" s="229"/>
      <c r="N32" s="130">
        <f t="shared" si="13"/>
        <v>0</v>
      </c>
    </row>
    <row r="33" spans="1:14" s="84" customFormat="1" ht="15">
      <c r="A33" s="135">
        <v>2600</v>
      </c>
      <c r="B33" s="123" t="s">
        <v>50</v>
      </c>
      <c r="C33" s="129">
        <f>SUM(C34:C36)</f>
        <v>0</v>
      </c>
      <c r="D33" s="129">
        <f>SUM(D34:D36)</f>
        <v>0</v>
      </c>
      <c r="E33" s="129">
        <f>SUM(E34:E36)</f>
        <v>0</v>
      </c>
      <c r="F33" s="129">
        <f t="shared" si="3"/>
        <v>0</v>
      </c>
      <c r="G33" s="129">
        <f>SUM(G34:G36)</f>
        <v>0</v>
      </c>
      <c r="H33" s="129">
        <f>SUM(H34:H36)</f>
        <v>0</v>
      </c>
      <c r="I33" s="129">
        <f>SUM(I34:I36)</f>
        <v>0</v>
      </c>
      <c r="J33" s="129">
        <f t="shared" si="12"/>
        <v>0</v>
      </c>
      <c r="K33" s="129">
        <f>SUM(K34:K36)</f>
        <v>0</v>
      </c>
      <c r="L33" s="129">
        <f>SUM(L34:L36)</f>
        <v>0</v>
      </c>
      <c r="M33" s="129">
        <f>SUM(M34:M36)</f>
        <v>0</v>
      </c>
      <c r="N33" s="129">
        <f t="shared" si="13"/>
        <v>0</v>
      </c>
    </row>
    <row r="34" spans="1:14" s="84" customFormat="1" ht="25.5">
      <c r="A34" s="136">
        <v>2610</v>
      </c>
      <c r="B34" s="124" t="s">
        <v>51</v>
      </c>
      <c r="C34" s="229"/>
      <c r="D34" s="229"/>
      <c r="E34" s="229"/>
      <c r="F34" s="130">
        <f t="shared" si="3"/>
        <v>0</v>
      </c>
      <c r="G34" s="229"/>
      <c r="H34" s="229"/>
      <c r="I34" s="229"/>
      <c r="J34" s="130">
        <f t="shared" si="12"/>
        <v>0</v>
      </c>
      <c r="K34" s="229"/>
      <c r="L34" s="229"/>
      <c r="M34" s="229"/>
      <c r="N34" s="130">
        <f t="shared" si="13"/>
        <v>0</v>
      </c>
    </row>
    <row r="35" spans="1:14" s="84" customFormat="1" ht="25.5">
      <c r="A35" s="137">
        <v>2620</v>
      </c>
      <c r="B35" s="125" t="s">
        <v>52</v>
      </c>
      <c r="C35" s="230"/>
      <c r="D35" s="230"/>
      <c r="E35" s="230"/>
      <c r="F35" s="131">
        <f t="shared" si="3"/>
        <v>0</v>
      </c>
      <c r="G35" s="230"/>
      <c r="H35" s="230"/>
      <c r="I35" s="230"/>
      <c r="J35" s="131">
        <f t="shared" si="12"/>
        <v>0</v>
      </c>
      <c r="K35" s="230"/>
      <c r="L35" s="230"/>
      <c r="M35" s="230"/>
      <c r="N35" s="131">
        <f t="shared" si="13"/>
        <v>0</v>
      </c>
    </row>
    <row r="36" spans="1:14" s="84" customFormat="1" ht="25.5">
      <c r="A36" s="138">
        <v>2630</v>
      </c>
      <c r="B36" s="126" t="s">
        <v>53</v>
      </c>
      <c r="C36" s="229"/>
      <c r="D36" s="229"/>
      <c r="E36" s="229"/>
      <c r="F36" s="130">
        <f t="shared" si="3"/>
        <v>0</v>
      </c>
      <c r="G36" s="229"/>
      <c r="H36" s="229"/>
      <c r="I36" s="229"/>
      <c r="J36" s="130">
        <f t="shared" si="12"/>
        <v>0</v>
      </c>
      <c r="K36" s="229"/>
      <c r="L36" s="229"/>
      <c r="M36" s="229"/>
      <c r="N36" s="130">
        <f t="shared" si="13"/>
        <v>0</v>
      </c>
    </row>
    <row r="37" spans="1:14" s="84" customFormat="1" ht="15">
      <c r="A37" s="139">
        <v>2700</v>
      </c>
      <c r="B37" s="127" t="s">
        <v>54</v>
      </c>
      <c r="C37" s="129">
        <f>SUM(C38:C40)</f>
        <v>0</v>
      </c>
      <c r="D37" s="129">
        <f>SUM(D38:D40)</f>
        <v>0</v>
      </c>
      <c r="E37" s="129">
        <f>SUM(E38:E40)</f>
        <v>0</v>
      </c>
      <c r="F37" s="129">
        <f>SUM(F38:F40)</f>
        <v>0</v>
      </c>
      <c r="G37" s="129">
        <f aca="true" t="shared" si="14" ref="G37:N37">SUM(G38:G40)</f>
        <v>0</v>
      </c>
      <c r="H37" s="129">
        <f t="shared" si="14"/>
        <v>0</v>
      </c>
      <c r="I37" s="129">
        <f t="shared" si="14"/>
        <v>0</v>
      </c>
      <c r="J37" s="129">
        <f t="shared" si="14"/>
        <v>0</v>
      </c>
      <c r="K37" s="129">
        <f t="shared" si="14"/>
        <v>0</v>
      </c>
      <c r="L37" s="129">
        <f t="shared" si="14"/>
        <v>0</v>
      </c>
      <c r="M37" s="129">
        <f t="shared" si="14"/>
        <v>0</v>
      </c>
      <c r="N37" s="129">
        <f t="shared" si="14"/>
        <v>0</v>
      </c>
    </row>
    <row r="38" spans="1:14" s="84" customFormat="1" ht="15">
      <c r="A38" s="138">
        <v>2710</v>
      </c>
      <c r="B38" s="126" t="s">
        <v>55</v>
      </c>
      <c r="C38" s="229"/>
      <c r="D38" s="229"/>
      <c r="E38" s="229"/>
      <c r="F38" s="130">
        <f>C38+D38</f>
        <v>0</v>
      </c>
      <c r="G38" s="229"/>
      <c r="H38" s="229"/>
      <c r="I38" s="229"/>
      <c r="J38" s="130">
        <f>G38+H38</f>
        <v>0</v>
      </c>
      <c r="K38" s="229"/>
      <c r="L38" s="229"/>
      <c r="M38" s="229"/>
      <c r="N38" s="130">
        <f>K38+L38</f>
        <v>0</v>
      </c>
    </row>
    <row r="39" spans="1:14" s="84" customFormat="1" ht="15">
      <c r="A39" s="140">
        <v>2720</v>
      </c>
      <c r="B39" s="128" t="s">
        <v>56</v>
      </c>
      <c r="C39" s="231"/>
      <c r="D39" s="231"/>
      <c r="E39" s="231"/>
      <c r="F39" s="132">
        <f>C39+D39</f>
        <v>0</v>
      </c>
      <c r="G39" s="231"/>
      <c r="H39" s="231"/>
      <c r="I39" s="231"/>
      <c r="J39" s="132">
        <f>G39+H39</f>
        <v>0</v>
      </c>
      <c r="K39" s="231"/>
      <c r="L39" s="231"/>
      <c r="M39" s="231"/>
      <c r="N39" s="132">
        <f>K39+L39</f>
        <v>0</v>
      </c>
    </row>
    <row r="40" spans="1:14" s="84" customFormat="1" ht="15">
      <c r="A40" s="136">
        <v>2730</v>
      </c>
      <c r="B40" s="124" t="s">
        <v>57</v>
      </c>
      <c r="C40" s="229"/>
      <c r="D40" s="229"/>
      <c r="E40" s="229"/>
      <c r="F40" s="130">
        <f>C40+D40</f>
        <v>0</v>
      </c>
      <c r="G40" s="229"/>
      <c r="H40" s="229"/>
      <c r="I40" s="229"/>
      <c r="J40" s="130">
        <f>G40+H40</f>
        <v>0</v>
      </c>
      <c r="K40" s="229"/>
      <c r="L40" s="229"/>
      <c r="M40" s="229"/>
      <c r="N40" s="130">
        <f>K40+L40</f>
        <v>0</v>
      </c>
    </row>
    <row r="41" spans="1:14" s="84" customFormat="1" ht="15">
      <c r="A41" s="135">
        <v>2800</v>
      </c>
      <c r="B41" s="123" t="s">
        <v>58</v>
      </c>
      <c r="C41" s="232"/>
      <c r="D41" s="232"/>
      <c r="E41" s="232"/>
      <c r="F41" s="129">
        <f>C41+D41</f>
        <v>0</v>
      </c>
      <c r="G41" s="232"/>
      <c r="H41" s="232"/>
      <c r="I41" s="232"/>
      <c r="J41" s="129">
        <f>G41+H41</f>
        <v>0</v>
      </c>
      <c r="K41" s="232"/>
      <c r="L41" s="232"/>
      <c r="M41" s="232"/>
      <c r="N41" s="129">
        <f>K41+L41</f>
        <v>0</v>
      </c>
    </row>
    <row r="42" spans="1:14" ht="15.75">
      <c r="A42" s="88"/>
      <c r="B42" s="89"/>
      <c r="C42" s="90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.75">
      <c r="A43" s="88"/>
      <c r="B43" s="89"/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="36" customFormat="1" ht="12.75">
      <c r="N44" s="37" t="s">
        <v>114</v>
      </c>
    </row>
    <row r="45" spans="1:14" s="84" customFormat="1" ht="15" customHeight="1">
      <c r="A45" s="325" t="s">
        <v>160</v>
      </c>
      <c r="B45" s="325" t="s">
        <v>98</v>
      </c>
      <c r="C45" s="308" t="s">
        <v>175</v>
      </c>
      <c r="D45" s="309"/>
      <c r="E45" s="309"/>
      <c r="F45" s="310"/>
      <c r="G45" s="308" t="s">
        <v>176</v>
      </c>
      <c r="H45" s="309"/>
      <c r="I45" s="309"/>
      <c r="J45" s="310"/>
      <c r="K45" s="308" t="s">
        <v>177</v>
      </c>
      <c r="L45" s="309"/>
      <c r="M45" s="309"/>
      <c r="N45" s="310"/>
    </row>
    <row r="46" spans="1:14" s="84" customFormat="1" ht="60" customHeight="1">
      <c r="A46" s="327"/>
      <c r="B46" s="327"/>
      <c r="C46" s="200" t="s">
        <v>24</v>
      </c>
      <c r="D46" s="133" t="s">
        <v>25</v>
      </c>
      <c r="E46" s="180" t="s">
        <v>119</v>
      </c>
      <c r="F46" s="180" t="s">
        <v>122</v>
      </c>
      <c r="G46" s="200" t="s">
        <v>24</v>
      </c>
      <c r="H46" s="133" t="s">
        <v>25</v>
      </c>
      <c r="I46" s="180" t="s">
        <v>119</v>
      </c>
      <c r="J46" s="180" t="s">
        <v>123</v>
      </c>
      <c r="K46" s="200" t="s">
        <v>24</v>
      </c>
      <c r="L46" s="133" t="s">
        <v>25</v>
      </c>
      <c r="M46" s="180" t="s">
        <v>119</v>
      </c>
      <c r="N46" s="180" t="s">
        <v>18</v>
      </c>
    </row>
    <row r="47" spans="1:14" s="84" customFormat="1" ht="15">
      <c r="A47" s="65">
        <v>1</v>
      </c>
      <c r="B47" s="65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4" customFormat="1" ht="15">
      <c r="A48" s="135">
        <v>3000</v>
      </c>
      <c r="B48" s="123" t="s">
        <v>59</v>
      </c>
      <c r="C48" s="129">
        <f>C49+C63</f>
        <v>0</v>
      </c>
      <c r="D48" s="129">
        <f>D49+D63</f>
        <v>998005</v>
      </c>
      <c r="E48" s="129">
        <f>E49+E63</f>
        <v>0</v>
      </c>
      <c r="F48" s="129">
        <f>F49+F63</f>
        <v>998005</v>
      </c>
      <c r="G48" s="129">
        <f aca="true" t="shared" si="15" ref="G48:N48">G49+G63</f>
        <v>0</v>
      </c>
      <c r="H48" s="129">
        <f t="shared" si="15"/>
        <v>435000</v>
      </c>
      <c r="I48" s="129">
        <f t="shared" si="15"/>
        <v>0</v>
      </c>
      <c r="J48" s="129">
        <f t="shared" si="15"/>
        <v>435000</v>
      </c>
      <c r="K48" s="129">
        <f t="shared" si="15"/>
        <v>0</v>
      </c>
      <c r="L48" s="129">
        <f t="shared" si="15"/>
        <v>81100</v>
      </c>
      <c r="M48" s="129">
        <f t="shared" si="15"/>
        <v>0</v>
      </c>
      <c r="N48" s="129">
        <f t="shared" si="15"/>
        <v>81100</v>
      </c>
    </row>
    <row r="49" spans="1:14" s="84" customFormat="1" ht="15">
      <c r="A49" s="135">
        <v>3100</v>
      </c>
      <c r="B49" s="123" t="s">
        <v>60</v>
      </c>
      <c r="C49" s="129">
        <f>C50+C51+C54+C57+C61+C62</f>
        <v>0</v>
      </c>
      <c r="D49" s="129">
        <f>D50+D51+D54+D57+D61+D62</f>
        <v>998005</v>
      </c>
      <c r="E49" s="129">
        <f>E50+E51+E54+E57+E61+E62</f>
        <v>0</v>
      </c>
      <c r="F49" s="129">
        <f>F50+F51+F54+F57+F61+F62</f>
        <v>998005</v>
      </c>
      <c r="G49" s="129">
        <f aca="true" t="shared" si="16" ref="G49:N49">G50+G51+G54+G57+G61+G62</f>
        <v>0</v>
      </c>
      <c r="H49" s="129">
        <f t="shared" si="16"/>
        <v>435000</v>
      </c>
      <c r="I49" s="129">
        <f t="shared" si="16"/>
        <v>0</v>
      </c>
      <c r="J49" s="129">
        <f t="shared" si="16"/>
        <v>435000</v>
      </c>
      <c r="K49" s="129">
        <f t="shared" si="16"/>
        <v>0</v>
      </c>
      <c r="L49" s="129">
        <f t="shared" si="16"/>
        <v>81100</v>
      </c>
      <c r="M49" s="129">
        <f t="shared" si="16"/>
        <v>0</v>
      </c>
      <c r="N49" s="129">
        <f t="shared" si="16"/>
        <v>81100</v>
      </c>
    </row>
    <row r="50" spans="1:14" s="84" customFormat="1" ht="25.5">
      <c r="A50" s="136">
        <v>3110</v>
      </c>
      <c r="B50" s="124" t="s">
        <v>61</v>
      </c>
      <c r="C50" s="229"/>
      <c r="D50" s="229"/>
      <c r="E50" s="229"/>
      <c r="F50" s="130">
        <f aca="true" t="shared" si="17" ref="F50:F67">C50+D50</f>
        <v>0</v>
      </c>
      <c r="G50" s="229">
        <v>0</v>
      </c>
      <c r="H50" s="229">
        <v>75000</v>
      </c>
      <c r="I50" s="229">
        <v>0</v>
      </c>
      <c r="J50" s="130">
        <f>G50+H50</f>
        <v>75000</v>
      </c>
      <c r="K50" s="229">
        <v>0</v>
      </c>
      <c r="L50" s="229">
        <v>81100</v>
      </c>
      <c r="M50" s="229">
        <v>0</v>
      </c>
      <c r="N50" s="130">
        <f>K50+L50</f>
        <v>81100</v>
      </c>
    </row>
    <row r="51" spans="1:14" s="84" customFormat="1" ht="15">
      <c r="A51" s="136">
        <v>3120</v>
      </c>
      <c r="B51" s="124" t="s">
        <v>62</v>
      </c>
      <c r="C51" s="130">
        <f>SUM(C52:C53)</f>
        <v>0</v>
      </c>
      <c r="D51" s="130">
        <f>SUM(D52:D53)</f>
        <v>0</v>
      </c>
      <c r="E51" s="130">
        <f>SUM(E52:E53)</f>
        <v>0</v>
      </c>
      <c r="F51" s="130">
        <f>SUM(F52:F53)</f>
        <v>0</v>
      </c>
      <c r="G51" s="130">
        <f aca="true" t="shared" si="18" ref="G51:N51">SUM(G52:G53)</f>
        <v>0</v>
      </c>
      <c r="H51" s="130">
        <f t="shared" si="18"/>
        <v>0</v>
      </c>
      <c r="I51" s="130">
        <f t="shared" si="18"/>
        <v>0</v>
      </c>
      <c r="J51" s="130">
        <f t="shared" si="18"/>
        <v>0</v>
      </c>
      <c r="K51" s="130">
        <f t="shared" si="18"/>
        <v>0</v>
      </c>
      <c r="L51" s="130">
        <f t="shared" si="18"/>
        <v>0</v>
      </c>
      <c r="M51" s="130">
        <f t="shared" si="18"/>
        <v>0</v>
      </c>
      <c r="N51" s="130">
        <f t="shared" si="18"/>
        <v>0</v>
      </c>
    </row>
    <row r="52" spans="1:14" s="84" customFormat="1" ht="15">
      <c r="A52" s="136">
        <v>3121</v>
      </c>
      <c r="B52" s="124" t="s">
        <v>63</v>
      </c>
      <c r="C52" s="229"/>
      <c r="D52" s="229"/>
      <c r="E52" s="229"/>
      <c r="F52" s="130">
        <f t="shared" si="17"/>
        <v>0</v>
      </c>
      <c r="G52" s="229"/>
      <c r="H52" s="229"/>
      <c r="I52" s="229"/>
      <c r="J52" s="130">
        <f>G52+H52</f>
        <v>0</v>
      </c>
      <c r="K52" s="229"/>
      <c r="L52" s="229"/>
      <c r="M52" s="229"/>
      <c r="N52" s="130">
        <f>K52+L52</f>
        <v>0</v>
      </c>
    </row>
    <row r="53" spans="1:14" s="84" customFormat="1" ht="15">
      <c r="A53" s="136">
        <v>3122</v>
      </c>
      <c r="B53" s="124" t="s">
        <v>64</v>
      </c>
      <c r="C53" s="229"/>
      <c r="D53" s="229"/>
      <c r="E53" s="229"/>
      <c r="F53" s="130">
        <f t="shared" si="17"/>
        <v>0</v>
      </c>
      <c r="G53" s="229"/>
      <c r="H53" s="229"/>
      <c r="I53" s="229"/>
      <c r="J53" s="130">
        <f>G53+H53</f>
        <v>0</v>
      </c>
      <c r="K53" s="229"/>
      <c r="L53" s="229"/>
      <c r="M53" s="229"/>
      <c r="N53" s="130">
        <f>K53+L53</f>
        <v>0</v>
      </c>
    </row>
    <row r="54" spans="1:14" s="84" customFormat="1" ht="15">
      <c r="A54" s="136">
        <v>3130</v>
      </c>
      <c r="B54" s="124" t="s">
        <v>65</v>
      </c>
      <c r="C54" s="130">
        <f>SUM(C55:C56)</f>
        <v>0</v>
      </c>
      <c r="D54" s="130">
        <f>SUM(D55:D56)</f>
        <v>998005</v>
      </c>
      <c r="E54" s="130">
        <f>SUM(E55:E56)</f>
        <v>0</v>
      </c>
      <c r="F54" s="130">
        <f>SUM(F55:F56)</f>
        <v>998005</v>
      </c>
      <c r="G54" s="130">
        <f aca="true" t="shared" si="19" ref="G54:N54">SUM(G55:G56)</f>
        <v>0</v>
      </c>
      <c r="H54" s="130">
        <f t="shared" si="19"/>
        <v>360000</v>
      </c>
      <c r="I54" s="130">
        <f t="shared" si="19"/>
        <v>0</v>
      </c>
      <c r="J54" s="130">
        <f t="shared" si="19"/>
        <v>360000</v>
      </c>
      <c r="K54" s="130">
        <f t="shared" si="19"/>
        <v>0</v>
      </c>
      <c r="L54" s="130">
        <f t="shared" si="19"/>
        <v>0</v>
      </c>
      <c r="M54" s="130">
        <f t="shared" si="19"/>
        <v>0</v>
      </c>
      <c r="N54" s="130">
        <f t="shared" si="19"/>
        <v>0</v>
      </c>
    </row>
    <row r="55" spans="1:14" s="84" customFormat="1" ht="15">
      <c r="A55" s="136">
        <v>3131</v>
      </c>
      <c r="B55" s="124" t="s">
        <v>66</v>
      </c>
      <c r="C55" s="229">
        <v>0</v>
      </c>
      <c r="D55" s="229">
        <v>0</v>
      </c>
      <c r="E55" s="229">
        <v>0</v>
      </c>
      <c r="F55" s="130">
        <f t="shared" si="17"/>
        <v>0</v>
      </c>
      <c r="G55" s="229">
        <v>0</v>
      </c>
      <c r="H55" s="229">
        <v>0</v>
      </c>
      <c r="I55" s="229">
        <v>0</v>
      </c>
      <c r="J55" s="130">
        <f>G55+H55</f>
        <v>0</v>
      </c>
      <c r="K55" s="229"/>
      <c r="L55" s="229"/>
      <c r="M55" s="229"/>
      <c r="N55" s="130">
        <f>K55+L55</f>
        <v>0</v>
      </c>
    </row>
    <row r="56" spans="1:14" s="84" customFormat="1" ht="15">
      <c r="A56" s="136">
        <v>3132</v>
      </c>
      <c r="B56" s="124" t="s">
        <v>67</v>
      </c>
      <c r="C56" s="229">
        <v>0</v>
      </c>
      <c r="D56" s="229">
        <v>998005</v>
      </c>
      <c r="E56" s="229">
        <v>0</v>
      </c>
      <c r="F56" s="130">
        <f t="shared" si="17"/>
        <v>998005</v>
      </c>
      <c r="G56" s="229">
        <v>0</v>
      </c>
      <c r="H56" s="229">
        <v>360000</v>
      </c>
      <c r="I56" s="229">
        <v>0</v>
      </c>
      <c r="J56" s="130">
        <f>G56+H56</f>
        <v>360000</v>
      </c>
      <c r="K56" s="229"/>
      <c r="L56" s="229"/>
      <c r="M56" s="229"/>
      <c r="N56" s="130">
        <f>K56+L56</f>
        <v>0</v>
      </c>
    </row>
    <row r="57" spans="1:14" s="84" customFormat="1" ht="15">
      <c r="A57" s="136">
        <v>3140</v>
      </c>
      <c r="B57" s="124" t="s">
        <v>68</v>
      </c>
      <c r="C57" s="130">
        <f>SUM(C58:C60)</f>
        <v>0</v>
      </c>
      <c r="D57" s="130">
        <f>SUM(D58:D60)</f>
        <v>0</v>
      </c>
      <c r="E57" s="130">
        <f>SUM(E58:E60)</f>
        <v>0</v>
      </c>
      <c r="F57" s="130">
        <f>SUM(F58:F60)</f>
        <v>0</v>
      </c>
      <c r="G57" s="130">
        <f aca="true" t="shared" si="20" ref="G57:N57">SUM(G58:G60)</f>
        <v>0</v>
      </c>
      <c r="H57" s="130">
        <f t="shared" si="20"/>
        <v>0</v>
      </c>
      <c r="I57" s="130">
        <f t="shared" si="20"/>
        <v>0</v>
      </c>
      <c r="J57" s="130">
        <f t="shared" si="20"/>
        <v>0</v>
      </c>
      <c r="K57" s="130">
        <f t="shared" si="20"/>
        <v>0</v>
      </c>
      <c r="L57" s="130">
        <f t="shared" si="20"/>
        <v>0</v>
      </c>
      <c r="M57" s="130">
        <f t="shared" si="20"/>
        <v>0</v>
      </c>
      <c r="N57" s="130">
        <f t="shared" si="20"/>
        <v>0</v>
      </c>
    </row>
    <row r="58" spans="1:14" s="84" customFormat="1" ht="15">
      <c r="A58" s="136">
        <v>3141</v>
      </c>
      <c r="B58" s="124" t="s">
        <v>69</v>
      </c>
      <c r="C58" s="229"/>
      <c r="D58" s="229"/>
      <c r="E58" s="229"/>
      <c r="F58" s="130">
        <f t="shared" si="17"/>
        <v>0</v>
      </c>
      <c r="G58" s="229"/>
      <c r="H58" s="229"/>
      <c r="I58" s="229"/>
      <c r="J58" s="130">
        <f>G58+H58</f>
        <v>0</v>
      </c>
      <c r="K58" s="229"/>
      <c r="L58" s="229"/>
      <c r="M58" s="229"/>
      <c r="N58" s="130">
        <f>K58+L58</f>
        <v>0</v>
      </c>
    </row>
    <row r="59" spans="1:14" s="84" customFormat="1" ht="15">
      <c r="A59" s="136">
        <v>3142</v>
      </c>
      <c r="B59" s="124" t="s">
        <v>70</v>
      </c>
      <c r="C59" s="229"/>
      <c r="D59" s="229"/>
      <c r="E59" s="229"/>
      <c r="F59" s="130">
        <f t="shared" si="17"/>
        <v>0</v>
      </c>
      <c r="G59" s="229"/>
      <c r="H59" s="229"/>
      <c r="I59" s="229"/>
      <c r="J59" s="130">
        <f>G59+H59</f>
        <v>0</v>
      </c>
      <c r="K59" s="229"/>
      <c r="L59" s="229"/>
      <c r="M59" s="229"/>
      <c r="N59" s="130">
        <f>K59+L59</f>
        <v>0</v>
      </c>
    </row>
    <row r="60" spans="1:14" s="84" customFormat="1" ht="15" customHeight="1">
      <c r="A60" s="136">
        <v>3143</v>
      </c>
      <c r="B60" s="124" t="s">
        <v>71</v>
      </c>
      <c r="C60" s="229"/>
      <c r="D60" s="229"/>
      <c r="E60" s="229"/>
      <c r="F60" s="130">
        <f t="shared" si="17"/>
        <v>0</v>
      </c>
      <c r="G60" s="229"/>
      <c r="H60" s="229"/>
      <c r="I60" s="229"/>
      <c r="J60" s="130">
        <f>G60+H60</f>
        <v>0</v>
      </c>
      <c r="K60" s="229"/>
      <c r="L60" s="229"/>
      <c r="M60" s="229"/>
      <c r="N60" s="130">
        <f>K60+L60</f>
        <v>0</v>
      </c>
    </row>
    <row r="61" spans="1:14" s="84" customFormat="1" ht="15">
      <c r="A61" s="136">
        <v>3150</v>
      </c>
      <c r="B61" s="124" t="s">
        <v>72</v>
      </c>
      <c r="C61" s="229"/>
      <c r="D61" s="229"/>
      <c r="E61" s="229"/>
      <c r="F61" s="130">
        <f t="shared" si="17"/>
        <v>0</v>
      </c>
      <c r="G61" s="229"/>
      <c r="H61" s="229"/>
      <c r="I61" s="229"/>
      <c r="J61" s="130">
        <f>G61+H61</f>
        <v>0</v>
      </c>
      <c r="K61" s="229"/>
      <c r="L61" s="229"/>
      <c r="M61" s="229"/>
      <c r="N61" s="130">
        <f>K61+L61</f>
        <v>0</v>
      </c>
    </row>
    <row r="62" spans="1:14" s="84" customFormat="1" ht="15">
      <c r="A62" s="136">
        <v>3160</v>
      </c>
      <c r="B62" s="124" t="s">
        <v>73</v>
      </c>
      <c r="C62" s="229"/>
      <c r="D62" s="229"/>
      <c r="E62" s="229"/>
      <c r="F62" s="130">
        <f t="shared" si="17"/>
        <v>0</v>
      </c>
      <c r="G62" s="229"/>
      <c r="H62" s="229"/>
      <c r="I62" s="229"/>
      <c r="J62" s="130">
        <f>G62+H62</f>
        <v>0</v>
      </c>
      <c r="K62" s="229"/>
      <c r="L62" s="229"/>
      <c r="M62" s="229"/>
      <c r="N62" s="130">
        <f>K62+L62</f>
        <v>0</v>
      </c>
    </row>
    <row r="63" spans="1:14" s="84" customFormat="1" ht="15">
      <c r="A63" s="135">
        <v>3200</v>
      </c>
      <c r="B63" s="123" t="s">
        <v>74</v>
      </c>
      <c r="C63" s="129">
        <f>SUM(C64:C67)</f>
        <v>0</v>
      </c>
      <c r="D63" s="129">
        <f>SUM(D64:D67)</f>
        <v>0</v>
      </c>
      <c r="E63" s="129">
        <f>SUM(E64:E67)</f>
        <v>0</v>
      </c>
      <c r="F63" s="129">
        <f>SUM(F64:F67)</f>
        <v>0</v>
      </c>
      <c r="G63" s="129">
        <f aca="true" t="shared" si="21" ref="G63:N63">SUM(G64:G67)</f>
        <v>0</v>
      </c>
      <c r="H63" s="129">
        <f t="shared" si="21"/>
        <v>0</v>
      </c>
      <c r="I63" s="129">
        <f t="shared" si="21"/>
        <v>0</v>
      </c>
      <c r="J63" s="129">
        <f t="shared" si="21"/>
        <v>0</v>
      </c>
      <c r="K63" s="129">
        <f t="shared" si="21"/>
        <v>0</v>
      </c>
      <c r="L63" s="129">
        <f t="shared" si="21"/>
        <v>0</v>
      </c>
      <c r="M63" s="129">
        <f t="shared" si="21"/>
        <v>0</v>
      </c>
      <c r="N63" s="129">
        <f t="shared" si="21"/>
        <v>0</v>
      </c>
    </row>
    <row r="64" spans="1:14" s="84" customFormat="1" ht="25.5">
      <c r="A64" s="136">
        <v>3210</v>
      </c>
      <c r="B64" s="124" t="s">
        <v>75</v>
      </c>
      <c r="C64" s="229"/>
      <c r="D64" s="229"/>
      <c r="E64" s="229"/>
      <c r="F64" s="130">
        <f t="shared" si="17"/>
        <v>0</v>
      </c>
      <c r="G64" s="229"/>
      <c r="H64" s="229"/>
      <c r="I64" s="229"/>
      <c r="J64" s="130">
        <f>G64+H64</f>
        <v>0</v>
      </c>
      <c r="K64" s="229"/>
      <c r="L64" s="229"/>
      <c r="M64" s="229"/>
      <c r="N64" s="130">
        <f>K64+L64</f>
        <v>0</v>
      </c>
    </row>
    <row r="65" spans="1:14" s="84" customFormat="1" ht="25.5">
      <c r="A65" s="136">
        <v>3220</v>
      </c>
      <c r="B65" s="124" t="s">
        <v>76</v>
      </c>
      <c r="C65" s="229"/>
      <c r="D65" s="229"/>
      <c r="E65" s="229"/>
      <c r="F65" s="130">
        <f t="shared" si="17"/>
        <v>0</v>
      </c>
      <c r="G65" s="229"/>
      <c r="H65" s="229"/>
      <c r="I65" s="229"/>
      <c r="J65" s="130">
        <f>G65+H65</f>
        <v>0</v>
      </c>
      <c r="K65" s="229"/>
      <c r="L65" s="229"/>
      <c r="M65" s="229"/>
      <c r="N65" s="130">
        <f>K65+L65</f>
        <v>0</v>
      </c>
    </row>
    <row r="66" spans="1:14" s="84" customFormat="1" ht="25.5">
      <c r="A66" s="136">
        <v>3230</v>
      </c>
      <c r="B66" s="124" t="s">
        <v>77</v>
      </c>
      <c r="C66" s="229"/>
      <c r="D66" s="229"/>
      <c r="E66" s="229"/>
      <c r="F66" s="130">
        <f t="shared" si="17"/>
        <v>0</v>
      </c>
      <c r="G66" s="229"/>
      <c r="H66" s="229"/>
      <c r="I66" s="229"/>
      <c r="J66" s="130">
        <f>G66+H66</f>
        <v>0</v>
      </c>
      <c r="K66" s="229"/>
      <c r="L66" s="229"/>
      <c r="M66" s="229"/>
      <c r="N66" s="130">
        <f>K66+L66</f>
        <v>0</v>
      </c>
    </row>
    <row r="67" spans="1:14" s="84" customFormat="1" ht="15">
      <c r="A67" s="137">
        <v>3240</v>
      </c>
      <c r="B67" s="124" t="s">
        <v>78</v>
      </c>
      <c r="C67" s="229"/>
      <c r="D67" s="229"/>
      <c r="E67" s="229"/>
      <c r="F67" s="130">
        <f t="shared" si="17"/>
        <v>0</v>
      </c>
      <c r="G67" s="229"/>
      <c r="H67" s="229"/>
      <c r="I67" s="229"/>
      <c r="J67" s="130">
        <f>G67+H67</f>
        <v>0</v>
      </c>
      <c r="K67" s="229"/>
      <c r="L67" s="229"/>
      <c r="M67" s="229"/>
      <c r="N67" s="130">
        <f>K67+L67</f>
        <v>0</v>
      </c>
    </row>
    <row r="68" spans="1:14" s="120" customFormat="1" ht="14.25">
      <c r="A68" s="194"/>
      <c r="B68" s="111" t="s">
        <v>116</v>
      </c>
      <c r="C68" s="134">
        <f aca="true" t="shared" si="22" ref="C68:N68">C7+C48</f>
        <v>8714718</v>
      </c>
      <c r="D68" s="134">
        <f t="shared" si="22"/>
        <v>1011005</v>
      </c>
      <c r="E68" s="134">
        <f t="shared" si="22"/>
        <v>0</v>
      </c>
      <c r="F68" s="134">
        <f t="shared" si="22"/>
        <v>9725723</v>
      </c>
      <c r="G68" s="134">
        <f t="shared" si="22"/>
        <v>9923500</v>
      </c>
      <c r="H68" s="134">
        <f t="shared" si="22"/>
        <v>443000</v>
      </c>
      <c r="I68" s="134">
        <f t="shared" si="22"/>
        <v>0</v>
      </c>
      <c r="J68" s="134">
        <f t="shared" si="22"/>
        <v>10366500</v>
      </c>
      <c r="K68" s="134">
        <f t="shared" si="22"/>
        <v>11210000</v>
      </c>
      <c r="L68" s="134">
        <f t="shared" si="22"/>
        <v>81100</v>
      </c>
      <c r="M68" s="134">
        <f t="shared" si="22"/>
        <v>0</v>
      </c>
      <c r="N68" s="134">
        <f t="shared" si="22"/>
        <v>11291100</v>
      </c>
    </row>
    <row r="70" spans="1:14" ht="15.75">
      <c r="A70" s="205" t="s">
        <v>203</v>
      </c>
      <c r="B70" s="205"/>
      <c r="C70" s="205"/>
      <c r="D70" s="205"/>
      <c r="E70" s="205"/>
      <c r="F70" s="205"/>
      <c r="G70" s="64"/>
      <c r="H70" s="64"/>
      <c r="I70" s="64"/>
      <c r="J70" s="64"/>
      <c r="K70" s="64"/>
      <c r="L70" s="64"/>
      <c r="M70" s="64"/>
      <c r="N70" s="37" t="s">
        <v>114</v>
      </c>
    </row>
    <row r="71" spans="1:14" s="84" customFormat="1" ht="15" customHeight="1">
      <c r="A71" s="325" t="s">
        <v>161</v>
      </c>
      <c r="B71" s="325" t="s">
        <v>98</v>
      </c>
      <c r="C71" s="308" t="s">
        <v>175</v>
      </c>
      <c r="D71" s="309"/>
      <c r="E71" s="309"/>
      <c r="F71" s="310"/>
      <c r="G71" s="308" t="s">
        <v>176</v>
      </c>
      <c r="H71" s="309"/>
      <c r="I71" s="309"/>
      <c r="J71" s="310"/>
      <c r="K71" s="308" t="s">
        <v>177</v>
      </c>
      <c r="L71" s="309"/>
      <c r="M71" s="309"/>
      <c r="N71" s="310"/>
    </row>
    <row r="72" spans="1:14" s="84" customFormat="1" ht="45">
      <c r="A72" s="326"/>
      <c r="B72" s="327"/>
      <c r="C72" s="200" t="s">
        <v>24</v>
      </c>
      <c r="D72" s="133" t="s">
        <v>25</v>
      </c>
      <c r="E72" s="180" t="s">
        <v>119</v>
      </c>
      <c r="F72" s="180" t="s">
        <v>122</v>
      </c>
      <c r="G72" s="200" t="s">
        <v>24</v>
      </c>
      <c r="H72" s="133" t="s">
        <v>25</v>
      </c>
      <c r="I72" s="180" t="s">
        <v>119</v>
      </c>
      <c r="J72" s="180" t="s">
        <v>123</v>
      </c>
      <c r="K72" s="200" t="s">
        <v>24</v>
      </c>
      <c r="L72" s="133" t="s">
        <v>25</v>
      </c>
      <c r="M72" s="180" t="s">
        <v>119</v>
      </c>
      <c r="N72" s="180" t="s">
        <v>18</v>
      </c>
    </row>
    <row r="73" spans="1:14" s="84" customFormat="1" ht="15">
      <c r="A73" s="63">
        <v>1</v>
      </c>
      <c r="B73" s="63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4" customFormat="1" ht="15">
      <c r="A74" s="65"/>
      <c r="B74" s="83"/>
      <c r="C74" s="174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s="84" customFormat="1" ht="15">
      <c r="A75" s="65"/>
      <c r="B75" s="83"/>
      <c r="C75" s="174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s="84" customFormat="1" ht="15">
      <c r="A76" s="145"/>
      <c r="B76" s="111" t="s">
        <v>116</v>
      </c>
      <c r="C76" s="144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</sheetData>
  <sheetProtection/>
  <mergeCells count="15">
    <mergeCell ref="A71:A72"/>
    <mergeCell ref="B71:B72"/>
    <mergeCell ref="A4:A5"/>
    <mergeCell ref="K45:N45"/>
    <mergeCell ref="A45:A46"/>
    <mergeCell ref="B45:B46"/>
    <mergeCell ref="C45:F45"/>
    <mergeCell ref="B4:B5"/>
    <mergeCell ref="G71:J71"/>
    <mergeCell ref="K71:N71"/>
    <mergeCell ref="K4:N4"/>
    <mergeCell ref="C71:F71"/>
    <mergeCell ref="G45:J45"/>
    <mergeCell ref="C4:F4"/>
    <mergeCell ref="G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="85" zoomScaleNormal="85" zoomScaleSheetLayoutView="90" zoomScalePageLayoutView="0" workbookViewId="0" topLeftCell="A13">
      <selection activeCell="N32" sqref="N32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6" customFormat="1" ht="15.75">
      <c r="B1" s="34"/>
      <c r="C1" s="34"/>
      <c r="D1" s="34"/>
      <c r="E1" s="34"/>
      <c r="F1" s="34"/>
      <c r="H1" s="150"/>
      <c r="I1" s="150"/>
      <c r="J1" s="161"/>
    </row>
    <row r="2" spans="1:10" s="38" customFormat="1" ht="15.75">
      <c r="A2" s="34" t="s">
        <v>204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4" customFormat="1" ht="15" customHeight="1">
      <c r="A3" s="325" t="s">
        <v>160</v>
      </c>
      <c r="B3" s="325" t="s">
        <v>98</v>
      </c>
      <c r="C3" s="328" t="s">
        <v>167</v>
      </c>
      <c r="D3" s="329"/>
      <c r="E3" s="329"/>
      <c r="F3" s="330"/>
      <c r="G3" s="328" t="s">
        <v>178</v>
      </c>
      <c r="H3" s="329"/>
      <c r="I3" s="329"/>
      <c r="J3" s="330"/>
    </row>
    <row r="4" spans="1:10" s="84" customFormat="1" ht="60" customHeight="1">
      <c r="A4" s="327"/>
      <c r="B4" s="326"/>
      <c r="C4" s="200" t="s">
        <v>24</v>
      </c>
      <c r="D4" s="133" t="s">
        <v>25</v>
      </c>
      <c r="E4" s="180" t="s">
        <v>119</v>
      </c>
      <c r="F4" s="180" t="s">
        <v>122</v>
      </c>
      <c r="G4" s="200" t="s">
        <v>24</v>
      </c>
      <c r="H4" s="133" t="s">
        <v>25</v>
      </c>
      <c r="I4" s="180" t="s">
        <v>119</v>
      </c>
      <c r="J4" s="180" t="s">
        <v>123</v>
      </c>
    </row>
    <row r="5" spans="1:10" s="84" customFormat="1" ht="15">
      <c r="A5" s="65">
        <v>1</v>
      </c>
      <c r="B5" s="65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135">
        <v>2000</v>
      </c>
      <c r="B6" s="123" t="s">
        <v>26</v>
      </c>
      <c r="C6" s="129">
        <f aca="true" t="shared" si="0" ref="C6:J6">C7+C12+C29+C32+C36+C40</f>
        <v>12027800</v>
      </c>
      <c r="D6" s="129">
        <f t="shared" si="0"/>
        <v>0</v>
      </c>
      <c r="E6" s="129">
        <f t="shared" si="0"/>
        <v>0</v>
      </c>
      <c r="F6" s="129">
        <f t="shared" si="0"/>
        <v>12027800</v>
      </c>
      <c r="G6" s="129">
        <f t="shared" si="0"/>
        <v>12616600</v>
      </c>
      <c r="H6" s="129">
        <f t="shared" si="0"/>
        <v>0</v>
      </c>
      <c r="I6" s="129">
        <f t="shared" si="0"/>
        <v>0</v>
      </c>
      <c r="J6" s="129">
        <f t="shared" si="0"/>
        <v>12616600</v>
      </c>
    </row>
    <row r="7" spans="1:10" s="84" customFormat="1" ht="15">
      <c r="A7" s="135">
        <v>2100</v>
      </c>
      <c r="B7" s="123" t="s">
        <v>27</v>
      </c>
      <c r="C7" s="129">
        <f aca="true" t="shared" si="1" ref="C7:J7">C8+C11</f>
        <v>7993500</v>
      </c>
      <c r="D7" s="129">
        <f t="shared" si="1"/>
        <v>0</v>
      </c>
      <c r="E7" s="129">
        <f t="shared" si="1"/>
        <v>0</v>
      </c>
      <c r="F7" s="129">
        <f t="shared" si="1"/>
        <v>7993500</v>
      </c>
      <c r="G7" s="129">
        <f t="shared" si="1"/>
        <v>8609000</v>
      </c>
      <c r="H7" s="129">
        <f t="shared" si="1"/>
        <v>0</v>
      </c>
      <c r="I7" s="129">
        <f t="shared" si="1"/>
        <v>0</v>
      </c>
      <c r="J7" s="129">
        <f t="shared" si="1"/>
        <v>8609000</v>
      </c>
    </row>
    <row r="8" spans="1:10" s="84" customFormat="1" ht="15">
      <c r="A8" s="136">
        <v>2110</v>
      </c>
      <c r="B8" s="124" t="s">
        <v>28</v>
      </c>
      <c r="C8" s="130">
        <f aca="true" t="shared" si="2" ref="C8:J8">SUM(C9:C10)</f>
        <v>6552000</v>
      </c>
      <c r="D8" s="130">
        <f t="shared" si="2"/>
        <v>0</v>
      </c>
      <c r="E8" s="130">
        <f t="shared" si="2"/>
        <v>0</v>
      </c>
      <c r="F8" s="130">
        <f t="shared" si="2"/>
        <v>6552000</v>
      </c>
      <c r="G8" s="130">
        <f t="shared" si="2"/>
        <v>7056600</v>
      </c>
      <c r="H8" s="130">
        <f t="shared" si="2"/>
        <v>0</v>
      </c>
      <c r="I8" s="130">
        <f t="shared" si="2"/>
        <v>0</v>
      </c>
      <c r="J8" s="130">
        <f t="shared" si="2"/>
        <v>7056600</v>
      </c>
    </row>
    <row r="9" spans="1:10" s="84" customFormat="1" ht="15">
      <c r="A9" s="136">
        <v>2111</v>
      </c>
      <c r="B9" s="124" t="s">
        <v>29</v>
      </c>
      <c r="C9" s="229">
        <v>6552000</v>
      </c>
      <c r="D9" s="229"/>
      <c r="E9" s="229"/>
      <c r="F9" s="130">
        <f aca="true" t="shared" si="3" ref="F9:F35">C9+D9</f>
        <v>6552000</v>
      </c>
      <c r="G9" s="229">
        <v>7056600</v>
      </c>
      <c r="H9" s="229"/>
      <c r="I9" s="229"/>
      <c r="J9" s="130">
        <f>G9+H9</f>
        <v>7056600</v>
      </c>
    </row>
    <row r="10" spans="1:10" s="84" customFormat="1" ht="15">
      <c r="A10" s="136">
        <v>2112</v>
      </c>
      <c r="B10" s="124" t="s">
        <v>30</v>
      </c>
      <c r="C10" s="229">
        <v>0</v>
      </c>
      <c r="D10" s="229"/>
      <c r="E10" s="229"/>
      <c r="F10" s="130">
        <f t="shared" si="3"/>
        <v>0</v>
      </c>
      <c r="G10" s="229">
        <v>0</v>
      </c>
      <c r="H10" s="229"/>
      <c r="I10" s="229"/>
      <c r="J10" s="130">
        <f>G10+H10</f>
        <v>0</v>
      </c>
    </row>
    <row r="11" spans="1:10" s="84" customFormat="1" ht="15">
      <c r="A11" s="136">
        <v>2120</v>
      </c>
      <c r="B11" s="124" t="s">
        <v>31</v>
      </c>
      <c r="C11" s="229">
        <v>1441500</v>
      </c>
      <c r="D11" s="229"/>
      <c r="E11" s="229"/>
      <c r="F11" s="130">
        <f t="shared" si="3"/>
        <v>1441500</v>
      </c>
      <c r="G11" s="229">
        <v>1552400</v>
      </c>
      <c r="H11" s="229"/>
      <c r="I11" s="229"/>
      <c r="J11" s="130">
        <f>G11+H11</f>
        <v>1552400</v>
      </c>
    </row>
    <row r="12" spans="1:10" s="84" customFormat="1" ht="15">
      <c r="A12" s="135">
        <v>2200</v>
      </c>
      <c r="B12" s="123" t="s">
        <v>32</v>
      </c>
      <c r="C12" s="129">
        <f aca="true" t="shared" si="4" ref="C12:J12">C13+C14+C15+C16+C17+C18+C19+C26</f>
        <v>4034300</v>
      </c>
      <c r="D12" s="129">
        <f t="shared" si="4"/>
        <v>0</v>
      </c>
      <c r="E12" s="129">
        <f t="shared" si="4"/>
        <v>0</v>
      </c>
      <c r="F12" s="129">
        <f t="shared" si="4"/>
        <v>4034300</v>
      </c>
      <c r="G12" s="129">
        <f t="shared" si="4"/>
        <v>4007600</v>
      </c>
      <c r="H12" s="129">
        <f t="shared" si="4"/>
        <v>0</v>
      </c>
      <c r="I12" s="129">
        <f t="shared" si="4"/>
        <v>0</v>
      </c>
      <c r="J12" s="129">
        <f t="shared" si="4"/>
        <v>4007600</v>
      </c>
    </row>
    <row r="13" spans="1:10" s="84" customFormat="1" ht="15">
      <c r="A13" s="136">
        <v>2210</v>
      </c>
      <c r="B13" s="124" t="s">
        <v>33</v>
      </c>
      <c r="C13" s="229">
        <v>651800</v>
      </c>
      <c r="D13" s="229"/>
      <c r="E13" s="229"/>
      <c r="F13" s="130">
        <f t="shared" si="3"/>
        <v>651800</v>
      </c>
      <c r="G13" s="229">
        <v>671000</v>
      </c>
      <c r="H13" s="229"/>
      <c r="I13" s="229"/>
      <c r="J13" s="130">
        <f aca="true" t="shared" si="5" ref="J13:J18">G13+H13</f>
        <v>671000</v>
      </c>
    </row>
    <row r="14" spans="1:10" s="84" customFormat="1" ht="15">
      <c r="A14" s="136">
        <v>2220</v>
      </c>
      <c r="B14" s="124" t="s">
        <v>34</v>
      </c>
      <c r="C14" s="229">
        <v>80600</v>
      </c>
      <c r="D14" s="229"/>
      <c r="E14" s="229"/>
      <c r="F14" s="130">
        <f t="shared" si="3"/>
        <v>80600</v>
      </c>
      <c r="G14" s="229">
        <v>83200</v>
      </c>
      <c r="H14" s="229"/>
      <c r="I14" s="229"/>
      <c r="J14" s="130">
        <f t="shared" si="5"/>
        <v>83200</v>
      </c>
    </row>
    <row r="15" spans="1:10" s="84" customFormat="1" ht="15">
      <c r="A15" s="136">
        <v>2230</v>
      </c>
      <c r="B15" s="124" t="s">
        <v>35</v>
      </c>
      <c r="C15" s="229">
        <v>1887400</v>
      </c>
      <c r="D15" s="229"/>
      <c r="E15" s="229"/>
      <c r="F15" s="130">
        <f t="shared" si="3"/>
        <v>1887400</v>
      </c>
      <c r="G15" s="229">
        <v>1939000</v>
      </c>
      <c r="H15" s="229"/>
      <c r="I15" s="229"/>
      <c r="J15" s="130">
        <f t="shared" si="5"/>
        <v>1939000</v>
      </c>
    </row>
    <row r="16" spans="1:10" s="84" customFormat="1" ht="15">
      <c r="A16" s="136">
        <v>2240</v>
      </c>
      <c r="B16" s="124" t="s">
        <v>36</v>
      </c>
      <c r="C16" s="229">
        <v>466800</v>
      </c>
      <c r="D16" s="229"/>
      <c r="E16" s="229"/>
      <c r="F16" s="130">
        <f t="shared" si="3"/>
        <v>466800</v>
      </c>
      <c r="G16" s="229">
        <v>319900</v>
      </c>
      <c r="H16" s="229"/>
      <c r="I16" s="229"/>
      <c r="J16" s="130">
        <f t="shared" si="5"/>
        <v>319900</v>
      </c>
    </row>
    <row r="17" spans="1:10" s="84" customFormat="1" ht="15">
      <c r="A17" s="136">
        <v>2250</v>
      </c>
      <c r="B17" s="124" t="s">
        <v>37</v>
      </c>
      <c r="C17" s="229">
        <v>28500</v>
      </c>
      <c r="D17" s="229"/>
      <c r="E17" s="229"/>
      <c r="F17" s="130">
        <f t="shared" si="3"/>
        <v>28500</v>
      </c>
      <c r="G17" s="229">
        <v>29200</v>
      </c>
      <c r="H17" s="229"/>
      <c r="I17" s="229"/>
      <c r="J17" s="130">
        <f t="shared" si="5"/>
        <v>29200</v>
      </c>
    </row>
    <row r="18" spans="1:10" s="84" customFormat="1" ht="15">
      <c r="A18" s="136">
        <v>2260</v>
      </c>
      <c r="B18" s="124" t="s">
        <v>38</v>
      </c>
      <c r="C18" s="229">
        <v>0</v>
      </c>
      <c r="D18" s="229"/>
      <c r="E18" s="229"/>
      <c r="F18" s="130">
        <f t="shared" si="3"/>
        <v>0</v>
      </c>
      <c r="G18" s="229">
        <v>0</v>
      </c>
      <c r="H18" s="229"/>
      <c r="I18" s="229"/>
      <c r="J18" s="130">
        <f t="shared" si="5"/>
        <v>0</v>
      </c>
    </row>
    <row r="19" spans="1:10" s="84" customFormat="1" ht="15">
      <c r="A19" s="136">
        <v>2270</v>
      </c>
      <c r="B19" s="124" t="s">
        <v>39</v>
      </c>
      <c r="C19" s="130">
        <f aca="true" t="shared" si="6" ref="C19:J19">SUM(C20:C25)</f>
        <v>919200</v>
      </c>
      <c r="D19" s="130">
        <f t="shared" si="6"/>
        <v>0</v>
      </c>
      <c r="E19" s="130">
        <f t="shared" si="6"/>
        <v>0</v>
      </c>
      <c r="F19" s="130">
        <f t="shared" si="6"/>
        <v>919200</v>
      </c>
      <c r="G19" s="130">
        <f t="shared" si="6"/>
        <v>965300</v>
      </c>
      <c r="H19" s="130">
        <f t="shared" si="6"/>
        <v>0</v>
      </c>
      <c r="I19" s="130">
        <f t="shared" si="6"/>
        <v>0</v>
      </c>
      <c r="J19" s="130">
        <f t="shared" si="6"/>
        <v>965300</v>
      </c>
    </row>
    <row r="20" spans="1:10" s="84" customFormat="1" ht="15">
      <c r="A20" s="136">
        <v>2271</v>
      </c>
      <c r="B20" s="124" t="s">
        <v>40</v>
      </c>
      <c r="C20" s="229">
        <v>0</v>
      </c>
      <c r="D20" s="229"/>
      <c r="E20" s="229"/>
      <c r="F20" s="130">
        <f t="shared" si="3"/>
        <v>0</v>
      </c>
      <c r="G20" s="229">
        <v>0</v>
      </c>
      <c r="H20" s="229"/>
      <c r="I20" s="229"/>
      <c r="J20" s="130">
        <f aca="true" t="shared" si="7" ref="J20:J25">G20+H20</f>
        <v>0</v>
      </c>
    </row>
    <row r="21" spans="1:10" s="84" customFormat="1" ht="15">
      <c r="A21" s="136">
        <v>2272</v>
      </c>
      <c r="B21" s="124" t="s">
        <v>41</v>
      </c>
      <c r="C21" s="229">
        <v>31500</v>
      </c>
      <c r="D21" s="229"/>
      <c r="E21" s="229"/>
      <c r="F21" s="130">
        <f t="shared" si="3"/>
        <v>31500</v>
      </c>
      <c r="G21" s="229">
        <v>33400</v>
      </c>
      <c r="H21" s="229"/>
      <c r="I21" s="229"/>
      <c r="J21" s="130">
        <f t="shared" si="7"/>
        <v>33400</v>
      </c>
    </row>
    <row r="22" spans="1:10" s="84" customFormat="1" ht="15">
      <c r="A22" s="136">
        <v>2273</v>
      </c>
      <c r="B22" s="124" t="s">
        <v>42</v>
      </c>
      <c r="C22" s="229">
        <v>289100</v>
      </c>
      <c r="D22" s="229"/>
      <c r="E22" s="229"/>
      <c r="F22" s="130">
        <f t="shared" si="3"/>
        <v>289100</v>
      </c>
      <c r="G22" s="229">
        <v>296300</v>
      </c>
      <c r="H22" s="229"/>
      <c r="I22" s="229"/>
      <c r="J22" s="130">
        <f t="shared" si="7"/>
        <v>296300</v>
      </c>
    </row>
    <row r="23" spans="1:10" s="84" customFormat="1" ht="15">
      <c r="A23" s="136">
        <v>2274</v>
      </c>
      <c r="B23" s="124" t="s">
        <v>43</v>
      </c>
      <c r="C23" s="229">
        <v>571700</v>
      </c>
      <c r="D23" s="229"/>
      <c r="E23" s="229"/>
      <c r="F23" s="130">
        <f t="shared" si="3"/>
        <v>571700</v>
      </c>
      <c r="G23" s="229">
        <v>607100</v>
      </c>
      <c r="H23" s="229"/>
      <c r="I23" s="229"/>
      <c r="J23" s="130">
        <f t="shared" si="7"/>
        <v>607100</v>
      </c>
    </row>
    <row r="24" spans="1:10" s="84" customFormat="1" ht="15">
      <c r="A24" s="136">
        <v>2275</v>
      </c>
      <c r="B24" s="124" t="s">
        <v>236</v>
      </c>
      <c r="C24" s="229">
        <v>26900</v>
      </c>
      <c r="D24" s="229"/>
      <c r="E24" s="229"/>
      <c r="F24" s="130">
        <f>C24+D24</f>
        <v>26900</v>
      </c>
      <c r="G24" s="229">
        <v>28500</v>
      </c>
      <c r="H24" s="229"/>
      <c r="I24" s="229"/>
      <c r="J24" s="130">
        <f t="shared" si="7"/>
        <v>28500</v>
      </c>
    </row>
    <row r="25" spans="1:10" s="84" customFormat="1" ht="15">
      <c r="A25" s="136">
        <v>2276</v>
      </c>
      <c r="B25" s="124" t="s">
        <v>109</v>
      </c>
      <c r="C25" s="229">
        <v>0</v>
      </c>
      <c r="D25" s="229"/>
      <c r="E25" s="229"/>
      <c r="F25" s="130">
        <f t="shared" si="3"/>
        <v>0</v>
      </c>
      <c r="G25" s="229">
        <v>0</v>
      </c>
      <c r="H25" s="229"/>
      <c r="I25" s="229"/>
      <c r="J25" s="130">
        <f t="shared" si="7"/>
        <v>0</v>
      </c>
    </row>
    <row r="26" spans="1:10" s="84" customFormat="1" ht="25.5">
      <c r="A26" s="136">
        <v>2280</v>
      </c>
      <c r="B26" s="124" t="s">
        <v>44</v>
      </c>
      <c r="C26" s="130">
        <f aca="true" t="shared" si="8" ref="C26:J26">SUM(C27:C28)</f>
        <v>0</v>
      </c>
      <c r="D26" s="130">
        <f t="shared" si="8"/>
        <v>0</v>
      </c>
      <c r="E26" s="130">
        <f t="shared" si="8"/>
        <v>0</v>
      </c>
      <c r="F26" s="130">
        <f t="shared" si="8"/>
        <v>0</v>
      </c>
      <c r="G26" s="130">
        <f t="shared" si="8"/>
        <v>0</v>
      </c>
      <c r="H26" s="130">
        <f t="shared" si="8"/>
        <v>0</v>
      </c>
      <c r="I26" s="130">
        <f t="shared" si="8"/>
        <v>0</v>
      </c>
      <c r="J26" s="130">
        <f t="shared" si="8"/>
        <v>0</v>
      </c>
    </row>
    <row r="27" spans="1:10" s="84" customFormat="1" ht="25.5">
      <c r="A27" s="136">
        <v>2281</v>
      </c>
      <c r="B27" s="124" t="s">
        <v>45</v>
      </c>
      <c r="C27" s="229"/>
      <c r="D27" s="229"/>
      <c r="E27" s="229"/>
      <c r="F27" s="130">
        <f t="shared" si="3"/>
        <v>0</v>
      </c>
      <c r="G27" s="229"/>
      <c r="H27" s="229"/>
      <c r="I27" s="229"/>
      <c r="J27" s="130">
        <f>G27+H27</f>
        <v>0</v>
      </c>
    </row>
    <row r="28" spans="1:10" s="84" customFormat="1" ht="25.5">
      <c r="A28" s="136">
        <v>2282</v>
      </c>
      <c r="B28" s="124" t="s">
        <v>46</v>
      </c>
      <c r="C28" s="229"/>
      <c r="D28" s="229"/>
      <c r="E28" s="229"/>
      <c r="F28" s="130">
        <f t="shared" si="3"/>
        <v>0</v>
      </c>
      <c r="G28" s="229"/>
      <c r="H28" s="229"/>
      <c r="I28" s="229"/>
      <c r="J28" s="130">
        <f>G28+H28</f>
        <v>0</v>
      </c>
    </row>
    <row r="29" spans="1:10" s="84" customFormat="1" ht="15">
      <c r="A29" s="135">
        <v>2400</v>
      </c>
      <c r="B29" s="123" t="s">
        <v>47</v>
      </c>
      <c r="C29" s="129">
        <f aca="true" t="shared" si="9" ref="C29:J29">SUM(C30:C31)</f>
        <v>0</v>
      </c>
      <c r="D29" s="129">
        <f t="shared" si="9"/>
        <v>0</v>
      </c>
      <c r="E29" s="129">
        <f t="shared" si="9"/>
        <v>0</v>
      </c>
      <c r="F29" s="129">
        <f t="shared" si="9"/>
        <v>0</v>
      </c>
      <c r="G29" s="129">
        <f t="shared" si="9"/>
        <v>0</v>
      </c>
      <c r="H29" s="129">
        <f t="shared" si="9"/>
        <v>0</v>
      </c>
      <c r="I29" s="129">
        <f t="shared" si="9"/>
        <v>0</v>
      </c>
      <c r="J29" s="129">
        <f t="shared" si="9"/>
        <v>0</v>
      </c>
    </row>
    <row r="30" spans="1:10" s="84" customFormat="1" ht="15">
      <c r="A30" s="136">
        <v>2410</v>
      </c>
      <c r="B30" s="124" t="s">
        <v>48</v>
      </c>
      <c r="C30" s="229"/>
      <c r="D30" s="229"/>
      <c r="E30" s="229"/>
      <c r="F30" s="130">
        <f t="shared" si="3"/>
        <v>0</v>
      </c>
      <c r="G30" s="229"/>
      <c r="H30" s="229"/>
      <c r="I30" s="229"/>
      <c r="J30" s="130">
        <f aca="true" t="shared" si="10" ref="J30:J35">G30+H30</f>
        <v>0</v>
      </c>
    </row>
    <row r="31" spans="1:10" s="84" customFormat="1" ht="15">
      <c r="A31" s="136">
        <v>2420</v>
      </c>
      <c r="B31" s="124" t="s">
        <v>49</v>
      </c>
      <c r="C31" s="229"/>
      <c r="D31" s="229"/>
      <c r="E31" s="229"/>
      <c r="F31" s="130">
        <f t="shared" si="3"/>
        <v>0</v>
      </c>
      <c r="G31" s="229"/>
      <c r="H31" s="229"/>
      <c r="I31" s="229"/>
      <c r="J31" s="130">
        <f t="shared" si="10"/>
        <v>0</v>
      </c>
    </row>
    <row r="32" spans="1:10" s="84" customFormat="1" ht="15">
      <c r="A32" s="135">
        <v>2600</v>
      </c>
      <c r="B32" s="123" t="s">
        <v>50</v>
      </c>
      <c r="C32" s="129">
        <f>SUM(C33:C35)</f>
        <v>0</v>
      </c>
      <c r="D32" s="129">
        <f>SUM(D33:D35)</f>
        <v>0</v>
      </c>
      <c r="E32" s="129">
        <f>SUM(E33:E35)</f>
        <v>0</v>
      </c>
      <c r="F32" s="129">
        <f t="shared" si="3"/>
        <v>0</v>
      </c>
      <c r="G32" s="129">
        <f>SUM(G33:G35)</f>
        <v>0</v>
      </c>
      <c r="H32" s="129">
        <f>SUM(H33:H35)</f>
        <v>0</v>
      </c>
      <c r="I32" s="129">
        <f>SUM(I33:I35)</f>
        <v>0</v>
      </c>
      <c r="J32" s="129">
        <f t="shared" si="10"/>
        <v>0</v>
      </c>
    </row>
    <row r="33" spans="1:10" s="84" customFormat="1" ht="15">
      <c r="A33" s="136">
        <v>2610</v>
      </c>
      <c r="B33" s="124" t="s">
        <v>51</v>
      </c>
      <c r="C33" s="229"/>
      <c r="D33" s="229"/>
      <c r="E33" s="229"/>
      <c r="F33" s="130">
        <f t="shared" si="3"/>
        <v>0</v>
      </c>
      <c r="G33" s="229"/>
      <c r="H33" s="229"/>
      <c r="I33" s="229"/>
      <c r="J33" s="130">
        <f t="shared" si="10"/>
        <v>0</v>
      </c>
    </row>
    <row r="34" spans="1:10" s="84" customFormat="1" ht="15">
      <c r="A34" s="137">
        <v>2620</v>
      </c>
      <c r="B34" s="125" t="s">
        <v>52</v>
      </c>
      <c r="C34" s="230"/>
      <c r="D34" s="230"/>
      <c r="E34" s="230"/>
      <c r="F34" s="131">
        <f t="shared" si="3"/>
        <v>0</v>
      </c>
      <c r="G34" s="230"/>
      <c r="H34" s="230"/>
      <c r="I34" s="230"/>
      <c r="J34" s="131">
        <f t="shared" si="10"/>
        <v>0</v>
      </c>
    </row>
    <row r="35" spans="1:10" s="84" customFormat="1" ht="15">
      <c r="A35" s="138">
        <v>2630</v>
      </c>
      <c r="B35" s="126" t="s">
        <v>53</v>
      </c>
      <c r="C35" s="229"/>
      <c r="D35" s="229"/>
      <c r="E35" s="229"/>
      <c r="F35" s="130">
        <f t="shared" si="3"/>
        <v>0</v>
      </c>
      <c r="G35" s="229"/>
      <c r="H35" s="229"/>
      <c r="I35" s="229"/>
      <c r="J35" s="130">
        <f t="shared" si="10"/>
        <v>0</v>
      </c>
    </row>
    <row r="36" spans="1:10" s="84" customFormat="1" ht="15">
      <c r="A36" s="139">
        <v>2700</v>
      </c>
      <c r="B36" s="127" t="s">
        <v>54</v>
      </c>
      <c r="C36" s="129">
        <f aca="true" t="shared" si="11" ref="C36:J36">SUM(C37:C39)</f>
        <v>0</v>
      </c>
      <c r="D36" s="129">
        <f t="shared" si="11"/>
        <v>0</v>
      </c>
      <c r="E36" s="129">
        <f t="shared" si="11"/>
        <v>0</v>
      </c>
      <c r="F36" s="129">
        <f t="shared" si="11"/>
        <v>0</v>
      </c>
      <c r="G36" s="129">
        <f t="shared" si="11"/>
        <v>0</v>
      </c>
      <c r="H36" s="129">
        <f t="shared" si="11"/>
        <v>0</v>
      </c>
      <c r="I36" s="129">
        <f t="shared" si="11"/>
        <v>0</v>
      </c>
      <c r="J36" s="129">
        <f t="shared" si="11"/>
        <v>0</v>
      </c>
    </row>
    <row r="37" spans="1:10" s="84" customFormat="1" ht="15">
      <c r="A37" s="138">
        <v>2710</v>
      </c>
      <c r="B37" s="126" t="s">
        <v>55</v>
      </c>
      <c r="C37" s="229"/>
      <c r="D37" s="229"/>
      <c r="E37" s="229"/>
      <c r="F37" s="130">
        <f>C37+D37</f>
        <v>0</v>
      </c>
      <c r="G37" s="229"/>
      <c r="H37" s="229"/>
      <c r="I37" s="229"/>
      <c r="J37" s="130">
        <f>G37+H37</f>
        <v>0</v>
      </c>
    </row>
    <row r="38" spans="1:10" s="84" customFormat="1" ht="15">
      <c r="A38" s="140">
        <v>2720</v>
      </c>
      <c r="B38" s="128" t="s">
        <v>56</v>
      </c>
      <c r="C38" s="231"/>
      <c r="D38" s="231"/>
      <c r="E38" s="231"/>
      <c r="F38" s="132">
        <f>C38+D38</f>
        <v>0</v>
      </c>
      <c r="G38" s="231"/>
      <c r="H38" s="231"/>
      <c r="I38" s="231"/>
      <c r="J38" s="132">
        <f>G38+H38</f>
        <v>0</v>
      </c>
    </row>
    <row r="39" spans="1:10" s="84" customFormat="1" ht="15">
      <c r="A39" s="136">
        <v>2730</v>
      </c>
      <c r="B39" s="124" t="s">
        <v>57</v>
      </c>
      <c r="C39" s="229"/>
      <c r="D39" s="229"/>
      <c r="E39" s="229"/>
      <c r="F39" s="130">
        <f>C39+D39</f>
        <v>0</v>
      </c>
      <c r="G39" s="229"/>
      <c r="H39" s="229"/>
      <c r="I39" s="229"/>
      <c r="J39" s="130">
        <f>G39+H39</f>
        <v>0</v>
      </c>
    </row>
    <row r="40" spans="1:10" s="84" customFormat="1" ht="15">
      <c r="A40" s="135">
        <v>2800</v>
      </c>
      <c r="B40" s="123" t="s">
        <v>58</v>
      </c>
      <c r="C40" s="232"/>
      <c r="D40" s="232"/>
      <c r="E40" s="232"/>
      <c r="F40" s="129">
        <f>C40+D40</f>
        <v>0</v>
      </c>
      <c r="G40" s="232"/>
      <c r="H40" s="232"/>
      <c r="I40" s="232"/>
      <c r="J40" s="129">
        <f>G40+H40</f>
        <v>0</v>
      </c>
    </row>
    <row r="41" spans="2:10" ht="15.75">
      <c r="B41" s="34"/>
      <c r="C41" s="34"/>
      <c r="D41" s="34"/>
      <c r="E41" s="34"/>
      <c r="F41" s="34"/>
      <c r="G41" s="84"/>
      <c r="H41" s="150"/>
      <c r="I41" s="150"/>
      <c r="J41" s="161"/>
    </row>
    <row r="42" spans="2:10" ht="15.75">
      <c r="B42" s="34"/>
      <c r="C42" s="34"/>
      <c r="D42" s="34"/>
      <c r="E42" s="34"/>
      <c r="F42" s="34"/>
      <c r="G42" s="84"/>
      <c r="H42" s="150"/>
      <c r="I42" s="150"/>
      <c r="J42" s="161"/>
    </row>
    <row r="43" spans="1:10" ht="12" customHeight="1">
      <c r="A43" s="88"/>
      <c r="B43" s="89"/>
      <c r="C43" s="90"/>
      <c r="D43" s="90"/>
      <c r="E43" s="90"/>
      <c r="F43" s="90"/>
      <c r="G43" s="90"/>
      <c r="H43" s="90"/>
      <c r="I43" s="90"/>
      <c r="J43" s="37" t="s">
        <v>114</v>
      </c>
    </row>
    <row r="44" spans="1:10" ht="15" customHeight="1">
      <c r="A44" s="325" t="s">
        <v>160</v>
      </c>
      <c r="B44" s="325" t="s">
        <v>98</v>
      </c>
      <c r="C44" s="328" t="s">
        <v>167</v>
      </c>
      <c r="D44" s="329"/>
      <c r="E44" s="329"/>
      <c r="F44" s="330"/>
      <c r="G44" s="328" t="s">
        <v>178</v>
      </c>
      <c r="H44" s="329"/>
      <c r="I44" s="329"/>
      <c r="J44" s="330"/>
    </row>
    <row r="45" spans="1:10" ht="60" customHeight="1">
      <c r="A45" s="327"/>
      <c r="B45" s="326"/>
      <c r="C45" s="200" t="s">
        <v>24</v>
      </c>
      <c r="D45" s="133" t="s">
        <v>25</v>
      </c>
      <c r="E45" s="180" t="s">
        <v>119</v>
      </c>
      <c r="F45" s="180" t="s">
        <v>122</v>
      </c>
      <c r="G45" s="200" t="s">
        <v>24</v>
      </c>
      <c r="H45" s="133" t="s">
        <v>25</v>
      </c>
      <c r="I45" s="180" t="s">
        <v>119</v>
      </c>
      <c r="J45" s="180" t="s">
        <v>123</v>
      </c>
    </row>
    <row r="46" spans="1:10" s="84" customFormat="1" ht="15">
      <c r="A46" s="65">
        <v>1</v>
      </c>
      <c r="B46" s="65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4" customFormat="1" ht="15">
      <c r="A47" s="135">
        <v>3000</v>
      </c>
      <c r="B47" s="123" t="s">
        <v>59</v>
      </c>
      <c r="C47" s="129">
        <f aca="true" t="shared" si="12" ref="C47:J47">C48+C62</f>
        <v>0</v>
      </c>
      <c r="D47" s="129">
        <f t="shared" si="12"/>
        <v>0</v>
      </c>
      <c r="E47" s="129">
        <f t="shared" si="12"/>
        <v>0</v>
      </c>
      <c r="F47" s="129">
        <f t="shared" si="12"/>
        <v>0</v>
      </c>
      <c r="G47" s="129">
        <f t="shared" si="12"/>
        <v>0</v>
      </c>
      <c r="H47" s="129">
        <f t="shared" si="12"/>
        <v>348300</v>
      </c>
      <c r="I47" s="129">
        <f t="shared" si="12"/>
        <v>0</v>
      </c>
      <c r="J47" s="129">
        <f t="shared" si="12"/>
        <v>348300</v>
      </c>
    </row>
    <row r="48" spans="1:10" s="84" customFormat="1" ht="15">
      <c r="A48" s="135">
        <v>3100</v>
      </c>
      <c r="B48" s="123" t="s">
        <v>60</v>
      </c>
      <c r="C48" s="129">
        <f aca="true" t="shared" si="13" ref="C48:J48">C49+C50+C53+C56+C60+C61</f>
        <v>0</v>
      </c>
      <c r="D48" s="129">
        <f t="shared" si="13"/>
        <v>0</v>
      </c>
      <c r="E48" s="129">
        <f t="shared" si="13"/>
        <v>0</v>
      </c>
      <c r="F48" s="129">
        <f t="shared" si="13"/>
        <v>0</v>
      </c>
      <c r="G48" s="129">
        <f t="shared" si="13"/>
        <v>0</v>
      </c>
      <c r="H48" s="129">
        <f t="shared" si="13"/>
        <v>348300</v>
      </c>
      <c r="I48" s="129">
        <f t="shared" si="13"/>
        <v>0</v>
      </c>
      <c r="J48" s="129">
        <f t="shared" si="13"/>
        <v>348300</v>
      </c>
    </row>
    <row r="49" spans="1:10" s="84" customFormat="1" ht="15">
      <c r="A49" s="136">
        <v>3110</v>
      </c>
      <c r="B49" s="124" t="s">
        <v>61</v>
      </c>
      <c r="C49" s="229"/>
      <c r="D49" s="229"/>
      <c r="E49" s="229"/>
      <c r="F49" s="130">
        <f aca="true" t="shared" si="14" ref="F49:F66">C49+D49</f>
        <v>0</v>
      </c>
      <c r="G49" s="229"/>
      <c r="H49" s="229"/>
      <c r="I49" s="229"/>
      <c r="J49" s="130">
        <f>G49+H49</f>
        <v>0</v>
      </c>
    </row>
    <row r="50" spans="1:10" s="84" customFormat="1" ht="15">
      <c r="A50" s="136">
        <v>3120</v>
      </c>
      <c r="B50" s="124" t="s">
        <v>62</v>
      </c>
      <c r="C50" s="130">
        <f aca="true" t="shared" si="15" ref="C50:J50">SUM(C51:C52)</f>
        <v>0</v>
      </c>
      <c r="D50" s="130">
        <f t="shared" si="15"/>
        <v>0</v>
      </c>
      <c r="E50" s="130">
        <f t="shared" si="15"/>
        <v>0</v>
      </c>
      <c r="F50" s="130">
        <f t="shared" si="15"/>
        <v>0</v>
      </c>
      <c r="G50" s="130">
        <f t="shared" si="15"/>
        <v>0</v>
      </c>
      <c r="H50" s="130">
        <f t="shared" si="15"/>
        <v>0</v>
      </c>
      <c r="I50" s="130">
        <f t="shared" si="15"/>
        <v>0</v>
      </c>
      <c r="J50" s="130">
        <f t="shared" si="15"/>
        <v>0</v>
      </c>
    </row>
    <row r="51" spans="1:10" s="84" customFormat="1" ht="15">
      <c r="A51" s="136">
        <v>3121</v>
      </c>
      <c r="B51" s="124" t="s">
        <v>63</v>
      </c>
      <c r="C51" s="229"/>
      <c r="D51" s="229"/>
      <c r="E51" s="229"/>
      <c r="F51" s="130">
        <f t="shared" si="14"/>
        <v>0</v>
      </c>
      <c r="G51" s="229"/>
      <c r="H51" s="229"/>
      <c r="I51" s="229"/>
      <c r="J51" s="130">
        <f>G51+H51</f>
        <v>0</v>
      </c>
    </row>
    <row r="52" spans="1:10" s="84" customFormat="1" ht="15">
      <c r="A52" s="136">
        <v>3122</v>
      </c>
      <c r="B52" s="124" t="s">
        <v>64</v>
      </c>
      <c r="C52" s="229"/>
      <c r="D52" s="229"/>
      <c r="E52" s="229"/>
      <c r="F52" s="130">
        <f t="shared" si="14"/>
        <v>0</v>
      </c>
      <c r="G52" s="229"/>
      <c r="H52" s="229"/>
      <c r="I52" s="229"/>
      <c r="J52" s="130">
        <f>G52+H52</f>
        <v>0</v>
      </c>
    </row>
    <row r="53" spans="1:10" s="84" customFormat="1" ht="15">
      <c r="A53" s="136">
        <v>3130</v>
      </c>
      <c r="B53" s="124" t="s">
        <v>65</v>
      </c>
      <c r="C53" s="130">
        <f aca="true" t="shared" si="16" ref="C53:J53">SUM(C54:C55)</f>
        <v>0</v>
      </c>
      <c r="D53" s="130">
        <f t="shared" si="16"/>
        <v>0</v>
      </c>
      <c r="E53" s="130">
        <f t="shared" si="16"/>
        <v>0</v>
      </c>
      <c r="F53" s="130">
        <f t="shared" si="16"/>
        <v>0</v>
      </c>
      <c r="G53" s="130">
        <f t="shared" si="16"/>
        <v>0</v>
      </c>
      <c r="H53" s="130">
        <f t="shared" si="16"/>
        <v>348300</v>
      </c>
      <c r="I53" s="130">
        <f t="shared" si="16"/>
        <v>0</v>
      </c>
      <c r="J53" s="130">
        <f t="shared" si="16"/>
        <v>348300</v>
      </c>
    </row>
    <row r="54" spans="1:10" s="84" customFormat="1" ht="15">
      <c r="A54" s="136">
        <v>3131</v>
      </c>
      <c r="B54" s="124" t="s">
        <v>66</v>
      </c>
      <c r="C54" s="229"/>
      <c r="D54" s="229"/>
      <c r="E54" s="229"/>
      <c r="F54" s="130">
        <f t="shared" si="14"/>
        <v>0</v>
      </c>
      <c r="G54" s="229"/>
      <c r="H54" s="229"/>
      <c r="I54" s="229"/>
      <c r="J54" s="130">
        <f>G54+H54</f>
        <v>0</v>
      </c>
    </row>
    <row r="55" spans="1:10" s="84" customFormat="1" ht="15">
      <c r="A55" s="136">
        <v>3132</v>
      </c>
      <c r="B55" s="124" t="s">
        <v>67</v>
      </c>
      <c r="C55" s="229"/>
      <c r="D55" s="229"/>
      <c r="E55" s="229"/>
      <c r="F55" s="130">
        <f t="shared" si="14"/>
        <v>0</v>
      </c>
      <c r="G55" s="229"/>
      <c r="H55" s="229">
        <v>348300</v>
      </c>
      <c r="I55" s="229"/>
      <c r="J55" s="130">
        <f>G55+H55</f>
        <v>348300</v>
      </c>
    </row>
    <row r="56" spans="1:10" s="84" customFormat="1" ht="15">
      <c r="A56" s="136">
        <v>3140</v>
      </c>
      <c r="B56" s="124" t="s">
        <v>68</v>
      </c>
      <c r="C56" s="130">
        <f aca="true" t="shared" si="17" ref="C56:J56">SUM(C57:C59)</f>
        <v>0</v>
      </c>
      <c r="D56" s="130">
        <f t="shared" si="17"/>
        <v>0</v>
      </c>
      <c r="E56" s="130">
        <f t="shared" si="17"/>
        <v>0</v>
      </c>
      <c r="F56" s="130">
        <f t="shared" si="17"/>
        <v>0</v>
      </c>
      <c r="G56" s="130">
        <f t="shared" si="17"/>
        <v>0</v>
      </c>
      <c r="H56" s="130">
        <f t="shared" si="17"/>
        <v>0</v>
      </c>
      <c r="I56" s="130">
        <f t="shared" si="17"/>
        <v>0</v>
      </c>
      <c r="J56" s="130">
        <f t="shared" si="17"/>
        <v>0</v>
      </c>
    </row>
    <row r="57" spans="1:10" s="84" customFormat="1" ht="15">
      <c r="A57" s="136">
        <v>3141</v>
      </c>
      <c r="B57" s="124" t="s">
        <v>69</v>
      </c>
      <c r="C57" s="229"/>
      <c r="D57" s="229"/>
      <c r="E57" s="229"/>
      <c r="F57" s="130">
        <f t="shared" si="14"/>
        <v>0</v>
      </c>
      <c r="G57" s="229"/>
      <c r="H57" s="229"/>
      <c r="I57" s="229"/>
      <c r="J57" s="130">
        <f>G57+H57</f>
        <v>0</v>
      </c>
    </row>
    <row r="58" spans="1:10" s="84" customFormat="1" ht="15">
      <c r="A58" s="136">
        <v>3142</v>
      </c>
      <c r="B58" s="124" t="s">
        <v>70</v>
      </c>
      <c r="C58" s="229"/>
      <c r="D58" s="229"/>
      <c r="E58" s="229"/>
      <c r="F58" s="130">
        <f t="shared" si="14"/>
        <v>0</v>
      </c>
      <c r="G58" s="229"/>
      <c r="H58" s="229"/>
      <c r="I58" s="229"/>
      <c r="J58" s="130">
        <f>G58+H58</f>
        <v>0</v>
      </c>
    </row>
    <row r="59" spans="1:10" s="84" customFormat="1" ht="15">
      <c r="A59" s="136">
        <v>3143</v>
      </c>
      <c r="B59" s="124" t="s">
        <v>71</v>
      </c>
      <c r="C59" s="229"/>
      <c r="D59" s="229"/>
      <c r="E59" s="229"/>
      <c r="F59" s="130">
        <f t="shared" si="14"/>
        <v>0</v>
      </c>
      <c r="G59" s="229"/>
      <c r="H59" s="229"/>
      <c r="I59" s="229"/>
      <c r="J59" s="130">
        <f>G59+H59</f>
        <v>0</v>
      </c>
    </row>
    <row r="60" spans="1:10" s="84" customFormat="1" ht="15">
      <c r="A60" s="136">
        <v>3150</v>
      </c>
      <c r="B60" s="124" t="s">
        <v>72</v>
      </c>
      <c r="C60" s="229"/>
      <c r="D60" s="229"/>
      <c r="E60" s="229"/>
      <c r="F60" s="130">
        <f t="shared" si="14"/>
        <v>0</v>
      </c>
      <c r="G60" s="229"/>
      <c r="H60" s="229"/>
      <c r="I60" s="229"/>
      <c r="J60" s="130">
        <f>G60+H60</f>
        <v>0</v>
      </c>
    </row>
    <row r="61" spans="1:10" s="84" customFormat="1" ht="15">
      <c r="A61" s="136">
        <v>3160</v>
      </c>
      <c r="B61" s="124" t="s">
        <v>73</v>
      </c>
      <c r="C61" s="229"/>
      <c r="D61" s="229"/>
      <c r="E61" s="229"/>
      <c r="F61" s="130">
        <f t="shared" si="14"/>
        <v>0</v>
      </c>
      <c r="G61" s="229"/>
      <c r="H61" s="229"/>
      <c r="I61" s="229"/>
      <c r="J61" s="130">
        <f>G61+H61</f>
        <v>0</v>
      </c>
    </row>
    <row r="62" spans="1:10" s="84" customFormat="1" ht="15">
      <c r="A62" s="135">
        <v>3200</v>
      </c>
      <c r="B62" s="123" t="s">
        <v>74</v>
      </c>
      <c r="C62" s="129">
        <f aca="true" t="shared" si="18" ref="C62:J62">SUM(C63:C66)</f>
        <v>0</v>
      </c>
      <c r="D62" s="129">
        <f t="shared" si="18"/>
        <v>0</v>
      </c>
      <c r="E62" s="129">
        <f t="shared" si="18"/>
        <v>0</v>
      </c>
      <c r="F62" s="129">
        <f t="shared" si="18"/>
        <v>0</v>
      </c>
      <c r="G62" s="129">
        <f t="shared" si="18"/>
        <v>0</v>
      </c>
      <c r="H62" s="129">
        <f t="shared" si="18"/>
        <v>0</v>
      </c>
      <c r="I62" s="129">
        <f t="shared" si="18"/>
        <v>0</v>
      </c>
      <c r="J62" s="129">
        <f t="shared" si="18"/>
        <v>0</v>
      </c>
    </row>
    <row r="63" spans="1:10" s="84" customFormat="1" ht="15">
      <c r="A63" s="136">
        <v>3210</v>
      </c>
      <c r="B63" s="124" t="s">
        <v>75</v>
      </c>
      <c r="C63" s="229"/>
      <c r="D63" s="229"/>
      <c r="E63" s="229"/>
      <c r="F63" s="130">
        <f t="shared" si="14"/>
        <v>0</v>
      </c>
      <c r="G63" s="229"/>
      <c r="H63" s="229"/>
      <c r="I63" s="229"/>
      <c r="J63" s="130">
        <f>G63+H63</f>
        <v>0</v>
      </c>
    </row>
    <row r="64" spans="1:10" s="84" customFormat="1" ht="15">
      <c r="A64" s="136">
        <v>3220</v>
      </c>
      <c r="B64" s="124" t="s">
        <v>76</v>
      </c>
      <c r="C64" s="229"/>
      <c r="D64" s="229"/>
      <c r="E64" s="229"/>
      <c r="F64" s="130">
        <f t="shared" si="14"/>
        <v>0</v>
      </c>
      <c r="G64" s="229"/>
      <c r="H64" s="229"/>
      <c r="I64" s="229"/>
      <c r="J64" s="130">
        <f>G64+H64</f>
        <v>0</v>
      </c>
    </row>
    <row r="65" spans="1:10" s="84" customFormat="1" ht="15">
      <c r="A65" s="136">
        <v>3230</v>
      </c>
      <c r="B65" s="124" t="s">
        <v>77</v>
      </c>
      <c r="C65" s="229"/>
      <c r="D65" s="229"/>
      <c r="E65" s="229"/>
      <c r="F65" s="130">
        <f t="shared" si="14"/>
        <v>0</v>
      </c>
      <c r="G65" s="229"/>
      <c r="H65" s="229"/>
      <c r="I65" s="229"/>
      <c r="J65" s="130">
        <f>G65+H65</f>
        <v>0</v>
      </c>
    </row>
    <row r="66" spans="1:10" s="84" customFormat="1" ht="15">
      <c r="A66" s="137">
        <v>3240</v>
      </c>
      <c r="B66" s="124" t="s">
        <v>78</v>
      </c>
      <c r="C66" s="229"/>
      <c r="D66" s="229"/>
      <c r="E66" s="229"/>
      <c r="F66" s="130">
        <f t="shared" si="14"/>
        <v>0</v>
      </c>
      <c r="G66" s="229"/>
      <c r="H66" s="229"/>
      <c r="I66" s="229"/>
      <c r="J66" s="130">
        <f>G66+H66</f>
        <v>0</v>
      </c>
    </row>
    <row r="67" spans="1:10" s="84" customFormat="1" ht="15">
      <c r="A67" s="194"/>
      <c r="B67" s="111" t="s">
        <v>116</v>
      </c>
      <c r="C67" s="134">
        <f aca="true" t="shared" si="19" ref="C67:J67">C6+C47</f>
        <v>12027800</v>
      </c>
      <c r="D67" s="134">
        <f t="shared" si="19"/>
        <v>0</v>
      </c>
      <c r="E67" s="134">
        <f t="shared" si="19"/>
        <v>0</v>
      </c>
      <c r="F67" s="134">
        <f t="shared" si="19"/>
        <v>12027800</v>
      </c>
      <c r="G67" s="134">
        <f t="shared" si="19"/>
        <v>12616600</v>
      </c>
      <c r="H67" s="134">
        <f t="shared" si="19"/>
        <v>348300</v>
      </c>
      <c r="I67" s="134">
        <f t="shared" si="19"/>
        <v>0</v>
      </c>
      <c r="J67" s="134">
        <f t="shared" si="19"/>
        <v>12964900</v>
      </c>
    </row>
    <row r="68" spans="1:10" s="108" customFormat="1" ht="14.25">
      <c r="A68" s="141"/>
      <c r="B68" s="142"/>
      <c r="C68" s="143"/>
      <c r="D68" s="143"/>
      <c r="E68" s="143"/>
      <c r="F68" s="143"/>
      <c r="G68" s="143"/>
      <c r="H68" s="143"/>
      <c r="I68" s="143"/>
      <c r="J68" s="143"/>
    </row>
    <row r="69" spans="1:10" ht="15.75">
      <c r="A69" s="58" t="s">
        <v>205</v>
      </c>
      <c r="B69" s="58"/>
      <c r="C69" s="58"/>
      <c r="D69" s="58"/>
      <c r="E69" s="58"/>
      <c r="F69" s="58"/>
      <c r="G69" s="58"/>
      <c r="H69" s="58"/>
      <c r="I69" s="58"/>
      <c r="J69" s="37" t="s">
        <v>114</v>
      </c>
    </row>
    <row r="70" spans="1:10" ht="15" customHeight="1">
      <c r="A70" s="325" t="s">
        <v>161</v>
      </c>
      <c r="B70" s="325" t="s">
        <v>98</v>
      </c>
      <c r="C70" s="328" t="s">
        <v>167</v>
      </c>
      <c r="D70" s="329"/>
      <c r="E70" s="329"/>
      <c r="F70" s="330"/>
      <c r="G70" s="328" t="s">
        <v>178</v>
      </c>
      <c r="H70" s="329"/>
      <c r="I70" s="329"/>
      <c r="J70" s="330"/>
    </row>
    <row r="71" spans="1:10" ht="45">
      <c r="A71" s="326"/>
      <c r="B71" s="327"/>
      <c r="C71" s="200" t="s">
        <v>24</v>
      </c>
      <c r="D71" s="133" t="s">
        <v>25</v>
      </c>
      <c r="E71" s="180" t="s">
        <v>119</v>
      </c>
      <c r="F71" s="180" t="s">
        <v>122</v>
      </c>
      <c r="G71" s="200" t="s">
        <v>24</v>
      </c>
      <c r="H71" s="133" t="s">
        <v>25</v>
      </c>
      <c r="I71" s="180" t="s">
        <v>119</v>
      </c>
      <c r="J71" s="180" t="s">
        <v>123</v>
      </c>
    </row>
    <row r="72" spans="1:10" s="84" customFormat="1" ht="15">
      <c r="A72" s="65">
        <v>1</v>
      </c>
      <c r="B72" s="65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4" customFormat="1" ht="15">
      <c r="A73" s="65"/>
      <c r="B73" s="83"/>
      <c r="C73" s="174"/>
      <c r="D73" s="146"/>
      <c r="E73" s="146"/>
      <c r="F73" s="146"/>
      <c r="G73" s="146"/>
      <c r="H73" s="146"/>
      <c r="I73" s="146"/>
      <c r="J73" s="146"/>
    </row>
    <row r="74" spans="1:10" s="84" customFormat="1" ht="15">
      <c r="A74" s="65"/>
      <c r="B74" s="83"/>
      <c r="C74" s="174"/>
      <c r="D74" s="146"/>
      <c r="E74" s="146"/>
      <c r="F74" s="146"/>
      <c r="G74" s="146"/>
      <c r="H74" s="146"/>
      <c r="I74" s="146"/>
      <c r="J74" s="146"/>
    </row>
    <row r="75" spans="1:10" s="84" customFormat="1" ht="15">
      <c r="A75" s="145"/>
      <c r="B75" s="111" t="s">
        <v>116</v>
      </c>
      <c r="C75" s="144"/>
      <c r="D75" s="118"/>
      <c r="E75" s="118"/>
      <c r="F75" s="118"/>
      <c r="G75" s="118"/>
      <c r="H75" s="118"/>
      <c r="I75" s="118"/>
      <c r="J75" s="118"/>
    </row>
  </sheetData>
  <sheetProtection/>
  <mergeCells count="12">
    <mergeCell ref="C70:F70"/>
    <mergeCell ref="C3:F3"/>
    <mergeCell ref="C44:F44"/>
    <mergeCell ref="G44:J44"/>
    <mergeCell ref="G70:J70"/>
    <mergeCell ref="G3:J3"/>
    <mergeCell ref="A44:A45"/>
    <mergeCell ref="B44:B45"/>
    <mergeCell ref="A70:A71"/>
    <mergeCell ref="B3:B4"/>
    <mergeCell ref="A3:A4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Zeros="0" zoomScaleSheetLayoutView="90" zoomScalePageLayoutView="0" workbookViewId="0" topLeftCell="A4">
      <selection activeCell="N17" sqref="N17"/>
    </sheetView>
  </sheetViews>
  <sheetFormatPr defaultColWidth="9.00390625" defaultRowHeight="12.75"/>
  <cols>
    <col min="1" max="1" width="3.625" style="36" customWidth="1"/>
    <col min="2" max="2" width="35.375" style="36" customWidth="1"/>
    <col min="3" max="6" width="11.625" style="36" customWidth="1"/>
    <col min="7" max="7" width="13.625" style="36" customWidth="1"/>
    <col min="8" max="9" width="11.625" style="36" customWidth="1"/>
    <col min="10" max="10" width="14.25390625" style="36" customWidth="1"/>
    <col min="11" max="11" width="13.125" style="36" customWidth="1"/>
    <col min="12" max="13" width="11.625" style="36" customWidth="1"/>
    <col min="14" max="14" width="13.375" style="36" customWidth="1"/>
    <col min="15" max="16384" width="9.125" style="36" customWidth="1"/>
  </cols>
  <sheetData>
    <row r="1" spans="6:14" s="62" customFormat="1" ht="15.75">
      <c r="F1" s="34"/>
      <c r="G1" s="34"/>
      <c r="H1" s="34"/>
      <c r="I1" s="34"/>
      <c r="J1" s="34"/>
      <c r="K1" s="56"/>
      <c r="L1" s="150"/>
      <c r="M1" s="150"/>
      <c r="N1" s="161"/>
    </row>
    <row r="2" spans="1:14" s="62" customFormat="1" ht="15.75">
      <c r="A2" s="34" t="s">
        <v>124</v>
      </c>
      <c r="B2" s="34"/>
      <c r="C2" s="34"/>
      <c r="D2" s="34"/>
      <c r="E2" s="34"/>
      <c r="F2" s="34"/>
      <c r="G2" s="34"/>
      <c r="H2" s="34"/>
      <c r="I2" s="34"/>
      <c r="J2" s="34"/>
      <c r="K2" s="56"/>
      <c r="L2" s="150"/>
      <c r="M2" s="150"/>
      <c r="N2" s="161"/>
    </row>
    <row r="3" spans="1:14" ht="15.75" customHeight="1">
      <c r="A3" s="35" t="s">
        <v>206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21" customFormat="1" ht="15" customHeight="1">
      <c r="A4" s="325" t="s">
        <v>10</v>
      </c>
      <c r="B4" s="325" t="s">
        <v>125</v>
      </c>
      <c r="C4" s="308" t="s">
        <v>175</v>
      </c>
      <c r="D4" s="309"/>
      <c r="E4" s="309"/>
      <c r="F4" s="310"/>
      <c r="G4" s="308" t="s">
        <v>176</v>
      </c>
      <c r="H4" s="309"/>
      <c r="I4" s="309"/>
      <c r="J4" s="310"/>
      <c r="K4" s="308" t="s">
        <v>177</v>
      </c>
      <c r="L4" s="309"/>
      <c r="M4" s="309"/>
      <c r="N4" s="310"/>
    </row>
    <row r="5" spans="1:14" s="84" customFormat="1" ht="60">
      <c r="A5" s="326"/>
      <c r="B5" s="326"/>
      <c r="C5" s="200" t="s">
        <v>24</v>
      </c>
      <c r="D5" s="133" t="s">
        <v>25</v>
      </c>
      <c r="E5" s="180" t="s">
        <v>119</v>
      </c>
      <c r="F5" s="180" t="s">
        <v>122</v>
      </c>
      <c r="G5" s="200" t="s">
        <v>24</v>
      </c>
      <c r="H5" s="133" t="s">
        <v>25</v>
      </c>
      <c r="I5" s="180" t="s">
        <v>119</v>
      </c>
      <c r="J5" s="180" t="s">
        <v>123</v>
      </c>
      <c r="K5" s="200" t="s">
        <v>24</v>
      </c>
      <c r="L5" s="133" t="s">
        <v>25</v>
      </c>
      <c r="M5" s="180" t="s">
        <v>119</v>
      </c>
      <c r="N5" s="180" t="s">
        <v>18</v>
      </c>
    </row>
    <row r="6" spans="1:14" s="84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</row>
    <row r="7" spans="1:14" s="84" customFormat="1" ht="30">
      <c r="A7" s="175"/>
      <c r="B7" s="148" t="s">
        <v>318</v>
      </c>
      <c r="C7" s="255">
        <v>5152994</v>
      </c>
      <c r="D7" s="255" t="s">
        <v>320</v>
      </c>
      <c r="E7" s="122" t="s">
        <v>320</v>
      </c>
      <c r="F7" s="255">
        <v>5152994</v>
      </c>
      <c r="G7" s="146">
        <v>5954900</v>
      </c>
      <c r="H7" s="146">
        <v>143480</v>
      </c>
      <c r="I7" s="146"/>
      <c r="J7" s="117">
        <v>6098380</v>
      </c>
      <c r="K7" s="146">
        <v>6684600</v>
      </c>
      <c r="L7" s="146">
        <v>81100</v>
      </c>
      <c r="M7" s="146">
        <v>81100</v>
      </c>
      <c r="N7" s="117">
        <v>6765700</v>
      </c>
    </row>
    <row r="8" spans="1:14" s="84" customFormat="1" ht="45">
      <c r="A8" s="154"/>
      <c r="B8" s="148" t="s">
        <v>319</v>
      </c>
      <c r="C8" s="146">
        <v>3561724</v>
      </c>
      <c r="D8" s="146">
        <v>13000</v>
      </c>
      <c r="E8" s="146"/>
      <c r="F8" s="117">
        <v>3574724.2</v>
      </c>
      <c r="G8" s="146">
        <v>3968600</v>
      </c>
      <c r="H8" s="146">
        <v>33000</v>
      </c>
      <c r="I8" s="146"/>
      <c r="J8" s="117">
        <v>4001600</v>
      </c>
      <c r="K8" s="146">
        <v>4525400</v>
      </c>
      <c r="L8" s="146"/>
      <c r="M8" s="146"/>
      <c r="N8" s="117">
        <v>4525400</v>
      </c>
    </row>
    <row r="9" spans="1:14" s="84" customFormat="1" ht="15">
      <c r="A9" s="154"/>
      <c r="B9" s="148" t="s">
        <v>65</v>
      </c>
      <c r="C9" s="117"/>
      <c r="D9" s="117">
        <v>998005</v>
      </c>
      <c r="E9" s="117">
        <v>998005</v>
      </c>
      <c r="F9" s="117">
        <v>998005</v>
      </c>
      <c r="G9" s="117"/>
      <c r="H9" s="117">
        <v>360000</v>
      </c>
      <c r="I9" s="117">
        <v>360000</v>
      </c>
      <c r="J9" s="117">
        <v>360000</v>
      </c>
      <c r="K9" s="117"/>
      <c r="L9" s="117"/>
      <c r="M9" s="117"/>
      <c r="N9" s="117"/>
    </row>
    <row r="10" spans="1:14" s="84" customFormat="1" ht="15">
      <c r="A10" s="154"/>
      <c r="B10" s="154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84" customFormat="1" ht="15">
      <c r="A11" s="154"/>
      <c r="B11" s="154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s="84" customFormat="1" ht="15">
      <c r="A12" s="154"/>
      <c r="B12" s="154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s="84" customFormat="1" ht="15">
      <c r="A13" s="154"/>
      <c r="B13" s="154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84" customFormat="1" ht="15">
      <c r="A14" s="154"/>
      <c r="B14" s="154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84" customFormat="1" ht="15">
      <c r="A15" s="154"/>
      <c r="B15" s="154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1" s="84" customFormat="1" ht="15">
      <c r="A16" s="154"/>
      <c r="B16" s="154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4" s="84" customFormat="1" ht="15">
      <c r="A17" s="133"/>
      <c r="B17" s="32" t="s">
        <v>116</v>
      </c>
      <c r="C17" s="118">
        <f>SUM(C7:C16)</f>
        <v>8714718</v>
      </c>
      <c r="D17" s="118">
        <f>SUM(D7:D16)</f>
        <v>1011005</v>
      </c>
      <c r="E17" s="118">
        <v>998005</v>
      </c>
      <c r="F17" s="118">
        <f>SUM(F7+F8+F9)</f>
        <v>9725723.2</v>
      </c>
      <c r="G17" s="118">
        <f>SUM(G7:G16)</f>
        <v>9923500</v>
      </c>
      <c r="H17" s="118">
        <f>SUM(H7+H8+H9)</f>
        <v>536480</v>
      </c>
      <c r="I17" s="118">
        <v>360000</v>
      </c>
      <c r="J17" s="118">
        <f>SUM(J7+J8+J9)</f>
        <v>10459980</v>
      </c>
      <c r="K17" s="118">
        <f>SUM(K7+K8)</f>
        <v>11210000</v>
      </c>
      <c r="L17" s="118">
        <v>81100</v>
      </c>
      <c r="M17" s="118">
        <v>81100</v>
      </c>
      <c r="N17" s="118">
        <f>SUM(N7+N8)</f>
        <v>11291100</v>
      </c>
    </row>
    <row r="18" s="84" customFormat="1" ht="15"/>
    <row r="19" spans="1:14" s="84" customFormat="1" ht="15.75">
      <c r="A19" s="35" t="s">
        <v>207</v>
      </c>
      <c r="C19" s="149"/>
      <c r="D19" s="149"/>
      <c r="E19" s="149"/>
      <c r="F19" s="149"/>
      <c r="G19" s="149"/>
      <c r="H19" s="149"/>
      <c r="I19" s="149"/>
      <c r="J19" s="149"/>
      <c r="N19" s="37" t="s">
        <v>114</v>
      </c>
    </row>
    <row r="20" spans="1:14" s="84" customFormat="1" ht="15">
      <c r="A20" s="325" t="s">
        <v>10</v>
      </c>
      <c r="B20" s="335" t="s">
        <v>125</v>
      </c>
      <c r="C20" s="336"/>
      <c r="D20" s="336"/>
      <c r="E20" s="336"/>
      <c r="F20" s="337"/>
      <c r="G20" s="328" t="s">
        <v>167</v>
      </c>
      <c r="H20" s="329"/>
      <c r="I20" s="329"/>
      <c r="J20" s="330"/>
      <c r="K20" s="328" t="s">
        <v>178</v>
      </c>
      <c r="L20" s="329"/>
      <c r="M20" s="329"/>
      <c r="N20" s="330"/>
    </row>
    <row r="21" spans="1:14" s="84" customFormat="1" ht="60">
      <c r="A21" s="326"/>
      <c r="B21" s="338"/>
      <c r="C21" s="339"/>
      <c r="D21" s="339"/>
      <c r="E21" s="339"/>
      <c r="F21" s="340"/>
      <c r="G21" s="200" t="s">
        <v>24</v>
      </c>
      <c r="H21" s="133" t="s">
        <v>25</v>
      </c>
      <c r="I21" s="180" t="s">
        <v>119</v>
      </c>
      <c r="J21" s="180" t="s">
        <v>122</v>
      </c>
      <c r="K21" s="200" t="s">
        <v>24</v>
      </c>
      <c r="L21" s="133" t="s">
        <v>25</v>
      </c>
      <c r="M21" s="180" t="s">
        <v>119</v>
      </c>
      <c r="N21" s="180" t="s">
        <v>123</v>
      </c>
    </row>
    <row r="22" spans="1:14" s="84" customFormat="1" ht="15">
      <c r="A22" s="65">
        <v>1</v>
      </c>
      <c r="B22" s="331">
        <v>2</v>
      </c>
      <c r="C22" s="331"/>
      <c r="D22" s="331"/>
      <c r="E22" s="331"/>
      <c r="F22" s="331"/>
      <c r="G22" s="65">
        <v>3</v>
      </c>
      <c r="H22" s="65">
        <v>4</v>
      </c>
      <c r="I22" s="65">
        <v>5</v>
      </c>
      <c r="J22" s="65">
        <v>6</v>
      </c>
      <c r="K22" s="65">
        <v>7</v>
      </c>
      <c r="L22" s="65">
        <v>8</v>
      </c>
      <c r="M22" s="65">
        <v>9</v>
      </c>
      <c r="N22" s="65">
        <v>10</v>
      </c>
    </row>
    <row r="23" spans="1:14" s="84" customFormat="1" ht="15">
      <c r="A23" s="175"/>
      <c r="B23" s="332" t="s">
        <v>318</v>
      </c>
      <c r="C23" s="333"/>
      <c r="D23" s="333"/>
      <c r="E23" s="333"/>
      <c r="F23" s="334"/>
      <c r="G23" s="146">
        <v>7200400</v>
      </c>
      <c r="H23" s="146"/>
      <c r="I23" s="146"/>
      <c r="J23" s="117">
        <v>7200400</v>
      </c>
      <c r="K23" s="146">
        <v>7399300</v>
      </c>
      <c r="L23" s="146"/>
      <c r="M23" s="146"/>
      <c r="N23" s="117">
        <v>7399300</v>
      </c>
    </row>
    <row r="24" spans="1:14" s="84" customFormat="1" ht="15">
      <c r="A24" s="154"/>
      <c r="B24" s="332" t="s">
        <v>319</v>
      </c>
      <c r="C24" s="333"/>
      <c r="D24" s="333"/>
      <c r="E24" s="333"/>
      <c r="F24" s="334"/>
      <c r="G24" s="146">
        <v>4827400</v>
      </c>
      <c r="H24" s="146"/>
      <c r="I24" s="146"/>
      <c r="J24" s="117">
        <v>4827400</v>
      </c>
      <c r="K24" s="146">
        <v>5217300</v>
      </c>
      <c r="L24" s="146"/>
      <c r="M24" s="146"/>
      <c r="N24" s="117">
        <v>5217300</v>
      </c>
    </row>
    <row r="25" spans="1:14" s="84" customFormat="1" ht="15">
      <c r="A25" s="154"/>
      <c r="B25" s="332" t="s">
        <v>65</v>
      </c>
      <c r="C25" s="333"/>
      <c r="D25" s="333"/>
      <c r="E25" s="333"/>
      <c r="F25" s="334"/>
      <c r="G25" s="146"/>
      <c r="H25" s="146"/>
      <c r="I25" s="146"/>
      <c r="J25" s="117"/>
      <c r="K25" s="146"/>
      <c r="L25" s="146">
        <v>348300</v>
      </c>
      <c r="M25" s="146">
        <v>348300</v>
      </c>
      <c r="N25" s="117">
        <v>348300</v>
      </c>
    </row>
    <row r="26" spans="1:14" s="84" customFormat="1" ht="15">
      <c r="A26" s="154"/>
      <c r="B26" s="341"/>
      <c r="C26" s="341"/>
      <c r="D26" s="341"/>
      <c r="E26" s="341"/>
      <c r="F26" s="341"/>
      <c r="G26" s="117"/>
      <c r="H26" s="117"/>
      <c r="I26" s="117"/>
      <c r="J26" s="117"/>
      <c r="K26" s="117"/>
      <c r="L26" s="117"/>
      <c r="M26" s="117"/>
      <c r="N26" s="117"/>
    </row>
    <row r="27" spans="1:14" s="84" customFormat="1" ht="15">
      <c r="A27" s="154"/>
      <c r="B27" s="341"/>
      <c r="C27" s="341"/>
      <c r="D27" s="341"/>
      <c r="E27" s="341"/>
      <c r="F27" s="341"/>
      <c r="G27" s="117"/>
      <c r="H27" s="117"/>
      <c r="I27" s="117"/>
      <c r="J27" s="117"/>
      <c r="K27" s="117"/>
      <c r="L27" s="117"/>
      <c r="M27" s="117"/>
      <c r="N27" s="117"/>
    </row>
    <row r="28" spans="1:14" s="84" customFormat="1" ht="15">
      <c r="A28" s="154"/>
      <c r="B28" s="341"/>
      <c r="C28" s="341"/>
      <c r="D28" s="341"/>
      <c r="E28" s="341"/>
      <c r="F28" s="341"/>
      <c r="G28" s="117"/>
      <c r="H28" s="117"/>
      <c r="I28" s="117"/>
      <c r="J28" s="117"/>
      <c r="K28" s="117"/>
      <c r="L28" s="117"/>
      <c r="M28" s="117"/>
      <c r="N28" s="117"/>
    </row>
    <row r="29" spans="1:14" s="84" customFormat="1" ht="15">
      <c r="A29" s="154"/>
      <c r="B29" s="341"/>
      <c r="C29" s="341"/>
      <c r="D29" s="341"/>
      <c r="E29" s="341"/>
      <c r="F29" s="341"/>
      <c r="G29" s="117"/>
      <c r="H29" s="117"/>
      <c r="I29" s="117"/>
      <c r="J29" s="117"/>
      <c r="K29" s="117"/>
      <c r="L29" s="117"/>
      <c r="M29" s="117"/>
      <c r="N29" s="117"/>
    </row>
    <row r="30" spans="1:14" s="84" customFormat="1" ht="15">
      <c r="A30" s="154"/>
      <c r="B30" s="341"/>
      <c r="C30" s="341"/>
      <c r="D30" s="341"/>
      <c r="E30" s="341"/>
      <c r="F30" s="341"/>
      <c r="G30" s="117"/>
      <c r="H30" s="117"/>
      <c r="I30" s="117"/>
      <c r="J30" s="117"/>
      <c r="K30" s="117"/>
      <c r="L30" s="117"/>
      <c r="M30" s="117"/>
      <c r="N30" s="117"/>
    </row>
    <row r="31" spans="1:14" s="84" customFormat="1" ht="15">
      <c r="A31" s="154"/>
      <c r="B31" s="341"/>
      <c r="C31" s="341"/>
      <c r="D31" s="341"/>
      <c r="E31" s="341"/>
      <c r="F31" s="341"/>
      <c r="G31" s="117"/>
      <c r="H31" s="117"/>
      <c r="I31" s="117"/>
      <c r="J31" s="117"/>
      <c r="K31" s="117"/>
      <c r="L31" s="117"/>
      <c r="M31" s="117"/>
      <c r="N31" s="117"/>
    </row>
    <row r="32" spans="1:14" s="84" customFormat="1" ht="15">
      <c r="A32" s="154"/>
      <c r="B32" s="341"/>
      <c r="C32" s="341"/>
      <c r="D32" s="341"/>
      <c r="E32" s="341"/>
      <c r="F32" s="341"/>
      <c r="G32" s="117"/>
      <c r="H32" s="117"/>
      <c r="I32" s="117"/>
      <c r="J32" s="117"/>
      <c r="K32" s="117"/>
      <c r="L32" s="117"/>
      <c r="M32" s="117"/>
      <c r="N32" s="117"/>
    </row>
    <row r="33" spans="1:14" s="84" customFormat="1" ht="15">
      <c r="A33" s="133"/>
      <c r="B33" s="342" t="s">
        <v>116</v>
      </c>
      <c r="C33" s="342"/>
      <c r="D33" s="342"/>
      <c r="E33" s="342"/>
      <c r="F33" s="342"/>
      <c r="G33" s="118">
        <f>SUM(G23:G32)</f>
        <v>12027800</v>
      </c>
      <c r="H33" s="118"/>
      <c r="I33" s="118"/>
      <c r="J33" s="118">
        <f>SUM(J23:J32)</f>
        <v>12027800</v>
      </c>
      <c r="K33" s="118">
        <f>SUM(K23:K32)</f>
        <v>12616600</v>
      </c>
      <c r="L33" s="122">
        <v>348300</v>
      </c>
      <c r="M33" s="122">
        <v>348300</v>
      </c>
      <c r="N33" s="118">
        <f>SUM(N23+N24+N25)</f>
        <v>12964900</v>
      </c>
    </row>
  </sheetData>
  <sheetProtection/>
  <mergeCells count="21">
    <mergeCell ref="B32:F32"/>
    <mergeCell ref="B25:F25"/>
    <mergeCell ref="B33:F33"/>
    <mergeCell ref="B26:F26"/>
    <mergeCell ref="B27:F27"/>
    <mergeCell ref="B28:F28"/>
    <mergeCell ref="B29:F29"/>
    <mergeCell ref="B30:F30"/>
    <mergeCell ref="B31:F31"/>
    <mergeCell ref="A4:A5"/>
    <mergeCell ref="C4:F4"/>
    <mergeCell ref="G4:J4"/>
    <mergeCell ref="K20:N20"/>
    <mergeCell ref="A20:A21"/>
    <mergeCell ref="B20:F21"/>
    <mergeCell ref="G20:J20"/>
    <mergeCell ref="B22:F22"/>
    <mergeCell ref="B23:F23"/>
    <mergeCell ref="B24:F2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SheetLayoutView="90" zoomScalePageLayoutView="0" workbookViewId="0" topLeftCell="A1">
      <selection activeCell="O29" sqref="O29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customWidth="1"/>
    <col min="9" max="9" width="9.875" style="36" customWidth="1"/>
    <col min="10" max="10" width="11.75390625" style="36" customWidth="1"/>
    <col min="11" max="15" width="11.875" style="36" customWidth="1"/>
    <col min="16" max="16384" width="9.125" style="36" customWidth="1"/>
  </cols>
  <sheetData>
    <row r="1" spans="8:15" s="62" customFormat="1" ht="15.75">
      <c r="H1" s="34"/>
      <c r="I1" s="34"/>
      <c r="J1" s="150"/>
      <c r="L1" s="56"/>
      <c r="M1" s="150"/>
      <c r="N1" s="150"/>
      <c r="O1" s="161"/>
    </row>
    <row r="2" spans="1:15" s="62" customFormat="1" ht="15.75">
      <c r="A2" s="34" t="s">
        <v>126</v>
      </c>
      <c r="B2" s="34"/>
      <c r="C2" s="34"/>
      <c r="D2" s="34"/>
      <c r="E2" s="34"/>
      <c r="F2" s="34"/>
      <c r="G2" s="34"/>
      <c r="H2" s="34"/>
      <c r="I2" s="34"/>
      <c r="J2" s="150"/>
      <c r="K2" s="150"/>
      <c r="L2" s="56"/>
      <c r="M2" s="150"/>
      <c r="N2" s="150"/>
      <c r="O2" s="161"/>
    </row>
    <row r="3" spans="1:14" ht="15.75">
      <c r="A3" s="35" t="s">
        <v>208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1" customFormat="1" ht="15">
      <c r="A4" s="325" t="s">
        <v>10</v>
      </c>
      <c r="B4" s="325" t="s">
        <v>11</v>
      </c>
      <c r="C4" s="325" t="s">
        <v>12</v>
      </c>
      <c r="D4" s="335" t="s">
        <v>13</v>
      </c>
      <c r="E4" s="336"/>
      <c r="F4" s="337"/>
      <c r="G4" s="328" t="s">
        <v>175</v>
      </c>
      <c r="H4" s="329"/>
      <c r="I4" s="330"/>
      <c r="J4" s="328" t="s">
        <v>176</v>
      </c>
      <c r="K4" s="329"/>
      <c r="L4" s="330"/>
      <c r="M4" s="343" t="s">
        <v>177</v>
      </c>
      <c r="N4" s="343"/>
      <c r="O4" s="343"/>
    </row>
    <row r="5" spans="1:15" s="121" customFormat="1" ht="30">
      <c r="A5" s="326"/>
      <c r="B5" s="326"/>
      <c r="C5" s="326"/>
      <c r="D5" s="338"/>
      <c r="E5" s="339"/>
      <c r="F5" s="340"/>
      <c r="G5" s="201" t="s">
        <v>24</v>
      </c>
      <c r="H5" s="201" t="s">
        <v>25</v>
      </c>
      <c r="I5" s="180" t="s">
        <v>127</v>
      </c>
      <c r="J5" s="201" t="s">
        <v>24</v>
      </c>
      <c r="K5" s="201" t="s">
        <v>25</v>
      </c>
      <c r="L5" s="180" t="s">
        <v>128</v>
      </c>
      <c r="M5" s="133" t="s">
        <v>24</v>
      </c>
      <c r="N5" s="133" t="s">
        <v>25</v>
      </c>
      <c r="O5" s="180" t="s">
        <v>129</v>
      </c>
    </row>
    <row r="6" spans="1:15" s="84" customFormat="1" ht="15">
      <c r="A6" s="65">
        <v>1</v>
      </c>
      <c r="B6" s="65">
        <v>2</v>
      </c>
      <c r="C6" s="65">
        <v>3</v>
      </c>
      <c r="D6" s="350">
        <v>4</v>
      </c>
      <c r="E6" s="351"/>
      <c r="F6" s="352"/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65">
        <v>11</v>
      </c>
      <c r="N6" s="65">
        <v>12</v>
      </c>
      <c r="O6" s="65">
        <v>13</v>
      </c>
    </row>
    <row r="7" spans="1:15" s="84" customFormat="1" ht="15.75">
      <c r="A7" s="133"/>
      <c r="B7" s="236" t="s">
        <v>100</v>
      </c>
      <c r="C7" s="151"/>
      <c r="D7" s="353"/>
      <c r="E7" s="354"/>
      <c r="F7" s="355"/>
      <c r="G7" s="152"/>
      <c r="H7" s="152"/>
      <c r="I7" s="152"/>
      <c r="J7" s="152"/>
      <c r="K7" s="152"/>
      <c r="L7" s="152"/>
      <c r="M7" s="152"/>
      <c r="N7" s="152"/>
      <c r="O7" s="174"/>
    </row>
    <row r="8" spans="1:15" s="84" customFormat="1" ht="15">
      <c r="A8" s="147">
        <v>1</v>
      </c>
      <c r="B8" s="233" t="s">
        <v>237</v>
      </c>
      <c r="C8" s="176" t="s">
        <v>238</v>
      </c>
      <c r="D8" s="347" t="s">
        <v>239</v>
      </c>
      <c r="E8" s="348"/>
      <c r="F8" s="349"/>
      <c r="G8" s="234">
        <v>1</v>
      </c>
      <c r="H8" s="152"/>
      <c r="I8" s="152">
        <v>1</v>
      </c>
      <c r="J8" s="152">
        <v>1</v>
      </c>
      <c r="K8" s="152"/>
      <c r="L8" s="152">
        <v>1</v>
      </c>
      <c r="M8" s="152">
        <v>1</v>
      </c>
      <c r="N8" s="152"/>
      <c r="O8" s="174">
        <v>1</v>
      </c>
    </row>
    <row r="9" spans="1:15" s="84" customFormat="1" ht="15" customHeight="1">
      <c r="A9" s="147">
        <v>2</v>
      </c>
      <c r="B9" s="233" t="s">
        <v>240</v>
      </c>
      <c r="C9" s="176" t="s">
        <v>241</v>
      </c>
      <c r="D9" s="344" t="s">
        <v>301</v>
      </c>
      <c r="E9" s="345"/>
      <c r="F9" s="346"/>
      <c r="G9" s="234">
        <v>42</v>
      </c>
      <c r="H9" s="152"/>
      <c r="I9" s="152">
        <v>41</v>
      </c>
      <c r="J9" s="152">
        <v>42</v>
      </c>
      <c r="K9" s="152"/>
      <c r="L9" s="152">
        <v>42</v>
      </c>
      <c r="M9" s="152">
        <v>42</v>
      </c>
      <c r="N9" s="152"/>
      <c r="O9" s="174">
        <v>42</v>
      </c>
    </row>
    <row r="10" spans="1:15" s="84" customFormat="1" ht="15" customHeight="1">
      <c r="A10" s="147">
        <v>3</v>
      </c>
      <c r="B10" s="233" t="s">
        <v>242</v>
      </c>
      <c r="C10" s="176" t="s">
        <v>238</v>
      </c>
      <c r="D10" s="344" t="s">
        <v>243</v>
      </c>
      <c r="E10" s="345"/>
      <c r="F10" s="346"/>
      <c r="G10" s="234">
        <v>50</v>
      </c>
      <c r="H10" s="152"/>
      <c r="I10" s="152">
        <v>50</v>
      </c>
      <c r="J10" s="152">
        <v>50</v>
      </c>
      <c r="K10" s="152"/>
      <c r="L10" s="152">
        <v>50</v>
      </c>
      <c r="M10" s="152">
        <v>50</v>
      </c>
      <c r="N10" s="152"/>
      <c r="O10" s="174">
        <v>50</v>
      </c>
    </row>
    <row r="11" spans="1:15" s="84" customFormat="1" ht="30">
      <c r="A11" s="147">
        <v>4</v>
      </c>
      <c r="B11" s="233" t="s">
        <v>244</v>
      </c>
      <c r="C11" s="176" t="s">
        <v>238</v>
      </c>
      <c r="D11" s="347" t="s">
        <v>245</v>
      </c>
      <c r="E11" s="348"/>
      <c r="F11" s="349"/>
      <c r="G11" s="234"/>
      <c r="H11" s="152">
        <v>1</v>
      </c>
      <c r="I11" s="152">
        <v>1</v>
      </c>
      <c r="J11" s="152"/>
      <c r="K11" s="152">
        <v>2</v>
      </c>
      <c r="L11" s="152">
        <v>2</v>
      </c>
      <c r="M11" s="152"/>
      <c r="N11" s="152"/>
      <c r="O11" s="174"/>
    </row>
    <row r="12" spans="1:15" s="84" customFormat="1" ht="45">
      <c r="A12" s="147">
        <v>5</v>
      </c>
      <c r="B12" s="148" t="s">
        <v>286</v>
      </c>
      <c r="C12" s="153" t="s">
        <v>255</v>
      </c>
      <c r="D12" s="347" t="s">
        <v>246</v>
      </c>
      <c r="E12" s="356"/>
      <c r="F12" s="357"/>
      <c r="G12" s="235"/>
      <c r="H12" s="156">
        <v>998005</v>
      </c>
      <c r="I12" s="156">
        <v>998005</v>
      </c>
      <c r="J12" s="156"/>
      <c r="K12" s="156">
        <v>341980</v>
      </c>
      <c r="L12" s="156">
        <v>341980</v>
      </c>
      <c r="M12" s="156"/>
      <c r="N12" s="156"/>
      <c r="O12" s="174"/>
    </row>
    <row r="13" spans="1:15" s="84" customFormat="1" ht="45">
      <c r="A13" s="147">
        <v>6</v>
      </c>
      <c r="B13" s="148" t="s">
        <v>287</v>
      </c>
      <c r="C13" s="153"/>
      <c r="D13" s="344" t="s">
        <v>298</v>
      </c>
      <c r="E13" s="345"/>
      <c r="F13" s="346"/>
      <c r="G13" s="235"/>
      <c r="H13" s="156"/>
      <c r="I13" s="156"/>
      <c r="J13" s="156"/>
      <c r="K13" s="156">
        <v>18020</v>
      </c>
      <c r="L13" s="156">
        <v>18020</v>
      </c>
      <c r="M13" s="156"/>
      <c r="N13" s="156"/>
      <c r="O13" s="174"/>
    </row>
    <row r="14" spans="1:15" s="84" customFormat="1" ht="30">
      <c r="A14" s="147">
        <v>7</v>
      </c>
      <c r="B14" s="233" t="s">
        <v>268</v>
      </c>
      <c r="C14" s="176" t="s">
        <v>238</v>
      </c>
      <c r="D14" s="358" t="s">
        <v>247</v>
      </c>
      <c r="E14" s="359"/>
      <c r="F14" s="360"/>
      <c r="G14" s="152">
        <v>1</v>
      </c>
      <c r="H14" s="152"/>
      <c r="I14" s="152">
        <v>1</v>
      </c>
      <c r="J14" s="152">
        <v>1</v>
      </c>
      <c r="K14" s="152"/>
      <c r="L14" s="152">
        <v>1</v>
      </c>
      <c r="M14" s="152">
        <v>1</v>
      </c>
      <c r="N14" s="152"/>
      <c r="O14" s="174">
        <v>1</v>
      </c>
    </row>
    <row r="15" spans="1:15" s="84" customFormat="1" ht="15">
      <c r="A15" s="147">
        <v>8</v>
      </c>
      <c r="B15" s="233" t="s">
        <v>248</v>
      </c>
      <c r="C15" s="176" t="s">
        <v>241</v>
      </c>
      <c r="D15" s="347" t="s">
        <v>249</v>
      </c>
      <c r="E15" s="356"/>
      <c r="F15" s="357"/>
      <c r="G15" s="152">
        <v>30</v>
      </c>
      <c r="H15" s="152"/>
      <c r="I15" s="152">
        <v>30</v>
      </c>
      <c r="J15" s="152">
        <v>30</v>
      </c>
      <c r="K15" s="152"/>
      <c r="L15" s="152">
        <v>30</v>
      </c>
      <c r="M15" s="152">
        <v>30</v>
      </c>
      <c r="N15" s="152"/>
      <c r="O15" s="174">
        <v>30</v>
      </c>
    </row>
    <row r="16" spans="1:15" s="84" customFormat="1" ht="15">
      <c r="A16" s="147">
        <v>9</v>
      </c>
      <c r="B16" s="233" t="s">
        <v>250</v>
      </c>
      <c r="C16" s="176" t="s">
        <v>238</v>
      </c>
      <c r="D16" s="347" t="s">
        <v>247</v>
      </c>
      <c r="E16" s="356"/>
      <c r="F16" s="357"/>
      <c r="G16" s="152">
        <v>20</v>
      </c>
      <c r="H16" s="152"/>
      <c r="I16" s="152">
        <v>20</v>
      </c>
      <c r="J16" s="152">
        <v>20</v>
      </c>
      <c r="K16" s="152"/>
      <c r="L16" s="152">
        <v>20</v>
      </c>
      <c r="M16" s="152">
        <v>20</v>
      </c>
      <c r="N16" s="152"/>
      <c r="O16" s="174">
        <v>20</v>
      </c>
    </row>
    <row r="17" spans="1:15" s="84" customFormat="1" ht="15.75">
      <c r="A17" s="147"/>
      <c r="B17" s="236" t="s">
        <v>101</v>
      </c>
      <c r="C17" s="153"/>
      <c r="D17" s="353"/>
      <c r="E17" s="354"/>
      <c r="F17" s="355"/>
      <c r="G17" s="156"/>
      <c r="H17" s="156"/>
      <c r="I17" s="156"/>
      <c r="J17" s="156"/>
      <c r="K17" s="156"/>
      <c r="L17" s="156"/>
      <c r="M17" s="156"/>
      <c r="N17" s="156"/>
      <c r="O17" s="174"/>
    </row>
    <row r="18" spans="1:15" s="84" customFormat="1" ht="45">
      <c r="A18" s="147">
        <v>1</v>
      </c>
      <c r="B18" s="148" t="s">
        <v>294</v>
      </c>
      <c r="C18" s="153" t="s">
        <v>241</v>
      </c>
      <c r="D18" s="344" t="s">
        <v>288</v>
      </c>
      <c r="E18" s="345"/>
      <c r="F18" s="346"/>
      <c r="G18" s="156">
        <v>227</v>
      </c>
      <c r="H18" s="156"/>
      <c r="I18" s="156">
        <v>227</v>
      </c>
      <c r="J18" s="252" t="s">
        <v>289</v>
      </c>
      <c r="K18" s="156"/>
      <c r="L18" s="252" t="s">
        <v>289</v>
      </c>
      <c r="M18" s="252" t="s">
        <v>290</v>
      </c>
      <c r="N18" s="156"/>
      <c r="O18" s="252" t="s">
        <v>290</v>
      </c>
    </row>
    <row r="19" spans="1:15" s="84" customFormat="1" ht="30">
      <c r="A19" s="147">
        <v>2</v>
      </c>
      <c r="B19" s="148" t="s">
        <v>295</v>
      </c>
      <c r="C19" s="153" t="s">
        <v>296</v>
      </c>
      <c r="D19" s="347" t="s">
        <v>245</v>
      </c>
      <c r="E19" s="356"/>
      <c r="F19" s="357"/>
      <c r="G19" s="156"/>
      <c r="H19" s="156">
        <v>620</v>
      </c>
      <c r="I19" s="156">
        <v>620</v>
      </c>
      <c r="J19" s="156"/>
      <c r="K19" s="156">
        <v>329</v>
      </c>
      <c r="L19" s="156">
        <v>329</v>
      </c>
      <c r="M19" s="156"/>
      <c r="N19" s="156"/>
      <c r="O19" s="174"/>
    </row>
    <row r="20" spans="1:15" s="84" customFormat="1" ht="30">
      <c r="A20" s="147">
        <v>3</v>
      </c>
      <c r="B20" s="148" t="s">
        <v>297</v>
      </c>
      <c r="C20" s="153" t="s">
        <v>238</v>
      </c>
      <c r="D20" s="344" t="s">
        <v>298</v>
      </c>
      <c r="E20" s="345"/>
      <c r="F20" s="346"/>
      <c r="G20" s="156"/>
      <c r="H20" s="156"/>
      <c r="I20" s="156"/>
      <c r="J20" s="156"/>
      <c r="K20" s="156">
        <v>1</v>
      </c>
      <c r="L20" s="156">
        <v>1</v>
      </c>
      <c r="M20" s="156"/>
      <c r="N20" s="156"/>
      <c r="O20" s="174"/>
    </row>
    <row r="21" spans="1:15" s="84" customFormat="1" ht="75">
      <c r="A21" s="147">
        <v>4</v>
      </c>
      <c r="B21" s="148" t="s">
        <v>293</v>
      </c>
      <c r="C21" s="153" t="s">
        <v>241</v>
      </c>
      <c r="D21" s="361" t="s">
        <v>251</v>
      </c>
      <c r="E21" s="362"/>
      <c r="F21" s="363"/>
      <c r="G21" s="156">
        <v>53</v>
      </c>
      <c r="H21" s="156"/>
      <c r="I21" s="156">
        <v>53</v>
      </c>
      <c r="J21" s="252" t="s">
        <v>291</v>
      </c>
      <c r="K21" s="156"/>
      <c r="L21" s="252" t="s">
        <v>291</v>
      </c>
      <c r="M21" s="252" t="s">
        <v>292</v>
      </c>
      <c r="N21" s="156"/>
      <c r="O21" s="252" t="s">
        <v>292</v>
      </c>
    </row>
    <row r="22" spans="1:15" s="84" customFormat="1" ht="60">
      <c r="A22" s="147">
        <v>5</v>
      </c>
      <c r="B22" s="148" t="s">
        <v>252</v>
      </c>
      <c r="C22" s="153" t="s">
        <v>238</v>
      </c>
      <c r="D22" s="361" t="s">
        <v>253</v>
      </c>
      <c r="E22" s="362"/>
      <c r="F22" s="363"/>
      <c r="G22" s="156">
        <v>62000</v>
      </c>
      <c r="H22" s="156"/>
      <c r="I22" s="156">
        <v>62000</v>
      </c>
      <c r="J22" s="156">
        <v>58000</v>
      </c>
      <c r="K22" s="156"/>
      <c r="L22" s="156">
        <v>58000</v>
      </c>
      <c r="M22" s="156">
        <v>60000</v>
      </c>
      <c r="N22" s="156"/>
      <c r="O22" s="174">
        <v>60000</v>
      </c>
    </row>
    <row r="23" spans="1:15" s="84" customFormat="1" ht="15.75">
      <c r="A23" s="147"/>
      <c r="B23" s="236" t="s">
        <v>103</v>
      </c>
      <c r="C23" s="153"/>
      <c r="D23" s="353"/>
      <c r="E23" s="354"/>
      <c r="F23" s="355"/>
      <c r="G23" s="156"/>
      <c r="H23" s="156"/>
      <c r="I23" s="156"/>
      <c r="J23" s="156"/>
      <c r="K23" s="156"/>
      <c r="L23" s="156"/>
      <c r="M23" s="156"/>
      <c r="N23" s="156"/>
      <c r="O23" s="174"/>
    </row>
    <row r="24" spans="1:15" s="84" customFormat="1" ht="30">
      <c r="A24" s="147">
        <v>1</v>
      </c>
      <c r="B24" s="148" t="s">
        <v>254</v>
      </c>
      <c r="C24" s="153" t="s">
        <v>255</v>
      </c>
      <c r="D24" s="344" t="s">
        <v>300</v>
      </c>
      <c r="E24" s="345"/>
      <c r="F24" s="346"/>
      <c r="G24" s="156">
        <v>103060</v>
      </c>
      <c r="H24" s="156">
        <v>19960</v>
      </c>
      <c r="I24" s="156">
        <v>123020</v>
      </c>
      <c r="J24" s="156">
        <v>119098</v>
      </c>
      <c r="K24" s="156">
        <v>1000</v>
      </c>
      <c r="L24" s="156">
        <v>120098</v>
      </c>
      <c r="M24" s="156">
        <v>133692</v>
      </c>
      <c r="N24" s="156">
        <v>1622</v>
      </c>
      <c r="O24" s="174">
        <v>135314</v>
      </c>
    </row>
    <row r="25" spans="1:15" s="84" customFormat="1" ht="30">
      <c r="A25" s="147">
        <v>2</v>
      </c>
      <c r="B25" s="148" t="s">
        <v>256</v>
      </c>
      <c r="C25" s="153" t="s">
        <v>255</v>
      </c>
      <c r="D25" s="344" t="s">
        <v>257</v>
      </c>
      <c r="E25" s="345"/>
      <c r="F25" s="346"/>
      <c r="G25" s="156">
        <v>5410</v>
      </c>
      <c r="H25" s="156"/>
      <c r="I25" s="156">
        <v>5410</v>
      </c>
      <c r="J25" s="156">
        <v>6063</v>
      </c>
      <c r="K25" s="156"/>
      <c r="L25" s="156">
        <v>6063</v>
      </c>
      <c r="M25" s="156">
        <v>6885</v>
      </c>
      <c r="N25" s="156"/>
      <c r="O25" s="174">
        <v>6885</v>
      </c>
    </row>
    <row r="26" spans="1:15" s="84" customFormat="1" ht="30">
      <c r="A26" s="147">
        <v>3</v>
      </c>
      <c r="B26" s="148" t="s">
        <v>299</v>
      </c>
      <c r="C26" s="153" t="s">
        <v>255</v>
      </c>
      <c r="D26" s="347" t="s">
        <v>258</v>
      </c>
      <c r="E26" s="356"/>
      <c r="F26" s="357"/>
      <c r="G26" s="156"/>
      <c r="H26" s="156">
        <v>1610</v>
      </c>
      <c r="I26" s="156">
        <v>1610</v>
      </c>
      <c r="J26" s="156"/>
      <c r="K26" s="156">
        <v>1039</v>
      </c>
      <c r="L26" s="156">
        <v>1039</v>
      </c>
      <c r="M26" s="156"/>
      <c r="N26" s="156"/>
      <c r="O26" s="174"/>
    </row>
    <row r="27" spans="1:15" s="84" customFormat="1" ht="45" customHeight="1">
      <c r="A27" s="147">
        <v>4</v>
      </c>
      <c r="B27" s="148" t="s">
        <v>259</v>
      </c>
      <c r="C27" s="153" t="s">
        <v>255</v>
      </c>
      <c r="D27" s="361" t="s">
        <v>260</v>
      </c>
      <c r="E27" s="362"/>
      <c r="F27" s="363"/>
      <c r="G27" s="156">
        <v>178086</v>
      </c>
      <c r="H27" s="156">
        <v>650</v>
      </c>
      <c r="I27" s="156">
        <v>178086</v>
      </c>
      <c r="J27" s="156">
        <v>198430</v>
      </c>
      <c r="K27" s="156">
        <v>750</v>
      </c>
      <c r="L27" s="156">
        <v>199180</v>
      </c>
      <c r="M27" s="156">
        <v>226270</v>
      </c>
      <c r="N27" s="156"/>
      <c r="O27" s="174">
        <v>226270</v>
      </c>
    </row>
    <row r="28" spans="1:15" s="84" customFormat="1" ht="45" customHeight="1">
      <c r="A28" s="147">
        <v>5</v>
      </c>
      <c r="B28" s="148" t="s">
        <v>261</v>
      </c>
      <c r="C28" s="153" t="s">
        <v>255</v>
      </c>
      <c r="D28" s="361" t="s">
        <v>257</v>
      </c>
      <c r="E28" s="362"/>
      <c r="F28" s="363"/>
      <c r="G28" s="156">
        <v>5649</v>
      </c>
      <c r="H28" s="155"/>
      <c r="I28" s="156">
        <v>5649</v>
      </c>
      <c r="J28" s="156">
        <v>6351</v>
      </c>
      <c r="K28" s="156"/>
      <c r="L28" s="156">
        <v>6351</v>
      </c>
      <c r="M28" s="156">
        <v>7213</v>
      </c>
      <c r="N28" s="156"/>
      <c r="O28" s="174">
        <v>7213</v>
      </c>
    </row>
    <row r="29" spans="1:15" s="84" customFormat="1" ht="45" customHeight="1">
      <c r="A29" s="147">
        <v>6</v>
      </c>
      <c r="B29" s="148" t="s">
        <v>262</v>
      </c>
      <c r="C29" s="153" t="s">
        <v>255</v>
      </c>
      <c r="D29" s="361" t="s">
        <v>260</v>
      </c>
      <c r="E29" s="362"/>
      <c r="F29" s="363"/>
      <c r="G29" s="156">
        <v>57.45</v>
      </c>
      <c r="H29" s="156">
        <v>0.21</v>
      </c>
      <c r="I29" s="156">
        <v>57.66</v>
      </c>
      <c r="J29" s="156">
        <v>68.42</v>
      </c>
      <c r="K29" s="156">
        <v>0.26</v>
      </c>
      <c r="L29" s="156">
        <v>68.68</v>
      </c>
      <c r="M29" s="156">
        <v>75.42</v>
      </c>
      <c r="N29" s="156"/>
      <c r="O29" s="174" t="s">
        <v>340</v>
      </c>
    </row>
    <row r="30" spans="1:15" s="84" customFormat="1" ht="15.75">
      <c r="A30" s="147"/>
      <c r="B30" s="236" t="s">
        <v>102</v>
      </c>
      <c r="C30" s="153"/>
      <c r="D30" s="353"/>
      <c r="E30" s="354"/>
      <c r="F30" s="355"/>
      <c r="G30" s="156"/>
      <c r="H30" s="156"/>
      <c r="I30" s="156"/>
      <c r="J30" s="156"/>
      <c r="K30" s="156"/>
      <c r="L30" s="156"/>
      <c r="M30" s="156"/>
      <c r="N30" s="156"/>
      <c r="O30" s="174"/>
    </row>
    <row r="31" spans="1:15" s="84" customFormat="1" ht="30">
      <c r="A31" s="147">
        <v>1</v>
      </c>
      <c r="B31" s="148" t="s">
        <v>263</v>
      </c>
      <c r="C31" s="153" t="s">
        <v>241</v>
      </c>
      <c r="D31" s="344" t="s">
        <v>288</v>
      </c>
      <c r="E31" s="345"/>
      <c r="F31" s="346"/>
      <c r="G31" s="156">
        <v>178</v>
      </c>
      <c r="H31" s="156"/>
      <c r="I31" s="156">
        <v>178</v>
      </c>
      <c r="J31" s="156">
        <v>190</v>
      </c>
      <c r="K31" s="156"/>
      <c r="L31" s="156">
        <v>190</v>
      </c>
      <c r="M31" s="156">
        <v>190</v>
      </c>
      <c r="N31" s="156"/>
      <c r="O31" s="156">
        <v>190</v>
      </c>
    </row>
    <row r="32" spans="1:15" s="84" customFormat="1" ht="75">
      <c r="A32" s="147">
        <v>2</v>
      </c>
      <c r="B32" s="148" t="s">
        <v>264</v>
      </c>
      <c r="C32" s="153" t="s">
        <v>238</v>
      </c>
      <c r="D32" s="344" t="s">
        <v>253</v>
      </c>
      <c r="E32" s="345"/>
      <c r="F32" s="346"/>
      <c r="G32" s="156">
        <v>34375</v>
      </c>
      <c r="H32" s="156"/>
      <c r="I32" s="156">
        <v>34375</v>
      </c>
      <c r="J32" s="156">
        <v>34375</v>
      </c>
      <c r="K32" s="156"/>
      <c r="L32" s="156">
        <v>34375</v>
      </c>
      <c r="M32" s="156">
        <v>34375</v>
      </c>
      <c r="N32" s="156"/>
      <c r="O32" s="156">
        <v>34375</v>
      </c>
    </row>
    <row r="33" spans="1:15" s="84" customFormat="1" ht="75">
      <c r="A33" s="147">
        <v>3</v>
      </c>
      <c r="B33" s="148" t="s">
        <v>265</v>
      </c>
      <c r="C33" s="153" t="s">
        <v>238</v>
      </c>
      <c r="D33" s="344" t="s">
        <v>288</v>
      </c>
      <c r="E33" s="345"/>
      <c r="F33" s="346"/>
      <c r="G33" s="156">
        <v>227</v>
      </c>
      <c r="H33" s="156"/>
      <c r="I33" s="156">
        <v>227</v>
      </c>
      <c r="J33" s="156">
        <v>227</v>
      </c>
      <c r="K33" s="156"/>
      <c r="L33" s="156">
        <v>227</v>
      </c>
      <c r="M33" s="156">
        <v>227</v>
      </c>
      <c r="N33" s="156"/>
      <c r="O33" s="174">
        <v>227</v>
      </c>
    </row>
    <row r="34" spans="1:15" s="84" customFormat="1" ht="45">
      <c r="A34" s="147">
        <v>4</v>
      </c>
      <c r="B34" s="148" t="s">
        <v>266</v>
      </c>
      <c r="C34" s="153" t="s">
        <v>241</v>
      </c>
      <c r="D34" s="361" t="s">
        <v>251</v>
      </c>
      <c r="E34" s="362"/>
      <c r="F34" s="363"/>
      <c r="G34" s="156">
        <v>34</v>
      </c>
      <c r="H34" s="156"/>
      <c r="I34" s="156">
        <v>34</v>
      </c>
      <c r="J34" s="156">
        <v>35</v>
      </c>
      <c r="K34" s="156"/>
      <c r="L34" s="156">
        <v>35</v>
      </c>
      <c r="M34" s="156">
        <v>30</v>
      </c>
      <c r="N34" s="156"/>
      <c r="O34" s="174">
        <v>30</v>
      </c>
    </row>
    <row r="35" spans="1:15" s="84" customFormat="1" ht="45">
      <c r="A35" s="147">
        <v>5</v>
      </c>
      <c r="B35" s="148" t="s">
        <v>267</v>
      </c>
      <c r="C35" s="153" t="s">
        <v>241</v>
      </c>
      <c r="D35" s="361" t="s">
        <v>251</v>
      </c>
      <c r="E35" s="362"/>
      <c r="F35" s="363"/>
      <c r="G35" s="156">
        <v>6</v>
      </c>
      <c r="H35" s="156"/>
      <c r="I35" s="156">
        <v>6</v>
      </c>
      <c r="J35" s="156">
        <v>5</v>
      </c>
      <c r="K35" s="156"/>
      <c r="L35" s="156">
        <v>5</v>
      </c>
      <c r="M35" s="156">
        <v>5</v>
      </c>
      <c r="N35" s="156"/>
      <c r="O35" s="174">
        <v>5</v>
      </c>
    </row>
  </sheetData>
  <sheetProtection/>
  <mergeCells count="37">
    <mergeCell ref="D35:F35"/>
    <mergeCell ref="D24:F24"/>
    <mergeCell ref="D25:F25"/>
    <mergeCell ref="D26:F26"/>
    <mergeCell ref="D27:F27"/>
    <mergeCell ref="D28:F28"/>
    <mergeCell ref="D32:F32"/>
    <mergeCell ref="D30:F30"/>
    <mergeCell ref="D31:F31"/>
    <mergeCell ref="D34:F34"/>
    <mergeCell ref="D21:F21"/>
    <mergeCell ref="D22:F22"/>
    <mergeCell ref="D23:F23"/>
    <mergeCell ref="D29:F29"/>
    <mergeCell ref="D33:F33"/>
    <mergeCell ref="D20:F20"/>
    <mergeCell ref="A4:A5"/>
    <mergeCell ref="B4:B5"/>
    <mergeCell ref="C4:C5"/>
    <mergeCell ref="D4:F5"/>
    <mergeCell ref="D16:F16"/>
    <mergeCell ref="D17:F17"/>
    <mergeCell ref="D19:F19"/>
    <mergeCell ref="D18:F18"/>
    <mergeCell ref="D12:F12"/>
    <mergeCell ref="D14:F14"/>
    <mergeCell ref="D15:F15"/>
    <mergeCell ref="D13:F13"/>
    <mergeCell ref="M4:O4"/>
    <mergeCell ref="D9:F9"/>
    <mergeCell ref="D10:F10"/>
    <mergeCell ref="D11:F11"/>
    <mergeCell ref="D6:F6"/>
    <mergeCell ref="J4:L4"/>
    <mergeCell ref="G4:I4"/>
    <mergeCell ref="D7:F7"/>
    <mergeCell ref="D8:F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showZeros="0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2.25390625" style="36" customWidth="1"/>
    <col min="8" max="8" width="11.875" style="36" bestFit="1" customWidth="1"/>
    <col min="9" max="9" width="11.875" style="36" customWidth="1"/>
    <col min="10" max="10" width="12.625" style="36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6" customFormat="1" ht="15.75">
      <c r="B1" s="35"/>
      <c r="C1" s="35"/>
      <c r="D1" s="35"/>
      <c r="E1" s="35"/>
      <c r="F1" s="35"/>
      <c r="G1" s="35"/>
      <c r="H1" s="150"/>
      <c r="J1" s="150"/>
      <c r="K1" s="150"/>
      <c r="L1" s="161"/>
    </row>
    <row r="2" spans="1:12" ht="15.75">
      <c r="A2" s="35" t="s">
        <v>209</v>
      </c>
      <c r="K2" s="4"/>
      <c r="L2" s="4"/>
    </row>
    <row r="3" spans="1:12" s="84" customFormat="1" ht="15">
      <c r="A3" s="325" t="s">
        <v>10</v>
      </c>
      <c r="B3" s="325" t="s">
        <v>11</v>
      </c>
      <c r="C3" s="325" t="s">
        <v>12</v>
      </c>
      <c r="D3" s="335" t="s">
        <v>13</v>
      </c>
      <c r="E3" s="336"/>
      <c r="F3" s="337"/>
      <c r="G3" s="328" t="s">
        <v>167</v>
      </c>
      <c r="H3" s="329"/>
      <c r="I3" s="330"/>
      <c r="J3" s="343" t="s">
        <v>178</v>
      </c>
      <c r="K3" s="343"/>
      <c r="L3" s="343"/>
    </row>
    <row r="4" spans="1:12" s="84" customFormat="1" ht="30">
      <c r="A4" s="326"/>
      <c r="B4" s="326"/>
      <c r="C4" s="326"/>
      <c r="D4" s="338"/>
      <c r="E4" s="339"/>
      <c r="F4" s="340"/>
      <c r="G4" s="201" t="s">
        <v>24</v>
      </c>
      <c r="H4" s="201" t="s">
        <v>25</v>
      </c>
      <c r="I4" s="180" t="s">
        <v>127</v>
      </c>
      <c r="J4" s="133" t="s">
        <v>24</v>
      </c>
      <c r="K4" s="133" t="s">
        <v>25</v>
      </c>
      <c r="L4" s="180" t="s">
        <v>128</v>
      </c>
    </row>
    <row r="5" spans="1:12" s="84" customFormat="1" ht="15">
      <c r="A5" s="65">
        <v>1</v>
      </c>
      <c r="B5" s="65">
        <v>2</v>
      </c>
      <c r="C5" s="65">
        <v>3</v>
      </c>
      <c r="D5" s="350">
        <v>4</v>
      </c>
      <c r="E5" s="351"/>
      <c r="F5" s="352"/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84" customFormat="1" ht="15">
      <c r="A6" s="133"/>
      <c r="B6" s="253" t="s">
        <v>100</v>
      </c>
      <c r="C6" s="151"/>
      <c r="D6" s="353"/>
      <c r="E6" s="354"/>
      <c r="F6" s="355"/>
      <c r="G6" s="152"/>
      <c r="H6" s="152"/>
      <c r="I6" s="152"/>
      <c r="J6" s="152"/>
      <c r="K6" s="152"/>
      <c r="L6" s="152"/>
    </row>
    <row r="7" spans="1:12" s="84" customFormat="1" ht="15">
      <c r="A7" s="133">
        <v>1</v>
      </c>
      <c r="B7" s="233" t="s">
        <v>237</v>
      </c>
      <c r="C7" s="176" t="s">
        <v>238</v>
      </c>
      <c r="D7" s="347" t="s">
        <v>239</v>
      </c>
      <c r="E7" s="348"/>
      <c r="F7" s="349"/>
      <c r="G7" s="152">
        <v>1</v>
      </c>
      <c r="H7" s="152"/>
      <c r="I7" s="152">
        <v>1</v>
      </c>
      <c r="J7" s="152">
        <v>1</v>
      </c>
      <c r="K7" s="152"/>
      <c r="L7" s="152">
        <v>1</v>
      </c>
    </row>
    <row r="8" spans="1:12" s="84" customFormat="1" ht="15">
      <c r="A8" s="133">
        <v>2</v>
      </c>
      <c r="B8" s="233" t="s">
        <v>240</v>
      </c>
      <c r="C8" s="176" t="s">
        <v>241</v>
      </c>
      <c r="D8" s="344" t="s">
        <v>301</v>
      </c>
      <c r="E8" s="345"/>
      <c r="F8" s="346"/>
      <c r="G8" s="152">
        <v>42</v>
      </c>
      <c r="H8" s="152"/>
      <c r="I8" s="152">
        <v>42</v>
      </c>
      <c r="J8" s="152">
        <v>42</v>
      </c>
      <c r="K8" s="152"/>
      <c r="L8" s="152">
        <v>42</v>
      </c>
    </row>
    <row r="9" spans="1:12" s="84" customFormat="1" ht="15">
      <c r="A9" s="133">
        <v>3</v>
      </c>
      <c r="B9" s="233" t="s">
        <v>242</v>
      </c>
      <c r="C9" s="176" t="s">
        <v>238</v>
      </c>
      <c r="D9" s="344" t="s">
        <v>243</v>
      </c>
      <c r="E9" s="345"/>
      <c r="F9" s="346"/>
      <c r="G9" s="152">
        <v>50</v>
      </c>
      <c r="H9" s="152"/>
      <c r="I9" s="152">
        <v>50</v>
      </c>
      <c r="J9" s="152">
        <v>50</v>
      </c>
      <c r="K9" s="152"/>
      <c r="L9" s="152">
        <v>50</v>
      </c>
    </row>
    <row r="10" spans="1:12" s="84" customFormat="1" ht="30">
      <c r="A10" s="133">
        <v>4</v>
      </c>
      <c r="B10" s="233" t="s">
        <v>268</v>
      </c>
      <c r="C10" s="176" t="s">
        <v>238</v>
      </c>
      <c r="D10" s="358" t="s">
        <v>247</v>
      </c>
      <c r="E10" s="359"/>
      <c r="F10" s="360"/>
      <c r="G10" s="152">
        <v>1</v>
      </c>
      <c r="H10" s="152"/>
      <c r="I10" s="152">
        <v>1</v>
      </c>
      <c r="J10" s="152">
        <v>1</v>
      </c>
      <c r="K10" s="152"/>
      <c r="L10" s="152">
        <v>1</v>
      </c>
    </row>
    <row r="11" spans="1:12" s="84" customFormat="1" ht="15">
      <c r="A11" s="133">
        <v>5</v>
      </c>
      <c r="B11" s="233" t="s">
        <v>248</v>
      </c>
      <c r="C11" s="176" t="s">
        <v>241</v>
      </c>
      <c r="D11" s="347" t="s">
        <v>249</v>
      </c>
      <c r="E11" s="356"/>
      <c r="F11" s="357"/>
      <c r="G11" s="152">
        <v>30</v>
      </c>
      <c r="H11" s="152"/>
      <c r="I11" s="152">
        <v>30</v>
      </c>
      <c r="J11" s="152">
        <v>30</v>
      </c>
      <c r="K11" s="152"/>
      <c r="L11" s="152">
        <v>30</v>
      </c>
    </row>
    <row r="12" spans="1:12" s="84" customFormat="1" ht="15">
      <c r="A12" s="133">
        <v>6</v>
      </c>
      <c r="B12" s="233" t="s">
        <v>250</v>
      </c>
      <c r="C12" s="176" t="s">
        <v>238</v>
      </c>
      <c r="D12" s="347" t="s">
        <v>247</v>
      </c>
      <c r="E12" s="356"/>
      <c r="F12" s="357"/>
      <c r="G12" s="152">
        <v>20</v>
      </c>
      <c r="H12" s="152"/>
      <c r="I12" s="152">
        <v>20</v>
      </c>
      <c r="J12" s="152">
        <v>20</v>
      </c>
      <c r="K12" s="152"/>
      <c r="L12" s="152">
        <v>20</v>
      </c>
    </row>
    <row r="13" spans="1:12" s="84" customFormat="1" ht="30">
      <c r="A13" s="133">
        <v>7</v>
      </c>
      <c r="B13" s="233" t="s">
        <v>244</v>
      </c>
      <c r="C13" s="176" t="s">
        <v>238</v>
      </c>
      <c r="D13" s="347" t="s">
        <v>245</v>
      </c>
      <c r="E13" s="348"/>
      <c r="F13" s="349"/>
      <c r="G13" s="152"/>
      <c r="H13" s="152"/>
      <c r="I13" s="152"/>
      <c r="J13" s="152"/>
      <c r="K13" s="152">
        <v>4</v>
      </c>
      <c r="L13" s="152">
        <v>4</v>
      </c>
    </row>
    <row r="14" spans="1:12" s="84" customFormat="1" ht="15">
      <c r="A14" s="147">
        <v>8</v>
      </c>
      <c r="B14" s="148" t="s">
        <v>302</v>
      </c>
      <c r="C14" s="153" t="s">
        <v>255</v>
      </c>
      <c r="D14" s="347" t="s">
        <v>246</v>
      </c>
      <c r="E14" s="356"/>
      <c r="F14" s="357"/>
      <c r="G14" s="156"/>
      <c r="H14" s="156"/>
      <c r="I14" s="156"/>
      <c r="J14" s="156"/>
      <c r="K14" s="156">
        <v>348300</v>
      </c>
      <c r="L14" s="156">
        <v>348300</v>
      </c>
    </row>
    <row r="15" spans="1:12" s="84" customFormat="1" ht="15">
      <c r="A15" s="133"/>
      <c r="B15" s="175" t="s">
        <v>101</v>
      </c>
      <c r="C15" s="151"/>
      <c r="D15" s="353"/>
      <c r="E15" s="354"/>
      <c r="F15" s="355"/>
      <c r="G15" s="156"/>
      <c r="H15" s="156"/>
      <c r="I15" s="156"/>
      <c r="J15" s="156"/>
      <c r="K15" s="156"/>
      <c r="L15" s="156"/>
    </row>
    <row r="16" spans="1:12" s="84" customFormat="1" ht="45">
      <c r="A16" s="133">
        <v>1</v>
      </c>
      <c r="B16" s="148" t="s">
        <v>294</v>
      </c>
      <c r="C16" s="153" t="s">
        <v>241</v>
      </c>
      <c r="D16" s="344" t="s">
        <v>288</v>
      </c>
      <c r="E16" s="345"/>
      <c r="F16" s="346"/>
      <c r="G16" s="252" t="s">
        <v>290</v>
      </c>
      <c r="H16" s="156"/>
      <c r="I16" s="252" t="s">
        <v>290</v>
      </c>
      <c r="J16" s="252" t="s">
        <v>337</v>
      </c>
      <c r="K16" s="156"/>
      <c r="L16" s="252" t="s">
        <v>290</v>
      </c>
    </row>
    <row r="17" spans="1:12" s="84" customFormat="1" ht="75">
      <c r="A17" s="133">
        <v>2</v>
      </c>
      <c r="B17" s="148" t="s">
        <v>293</v>
      </c>
      <c r="C17" s="153" t="s">
        <v>241</v>
      </c>
      <c r="D17" s="361" t="s">
        <v>251</v>
      </c>
      <c r="E17" s="362"/>
      <c r="F17" s="363"/>
      <c r="G17" s="252" t="s">
        <v>338</v>
      </c>
      <c r="H17" s="156"/>
      <c r="I17" s="252" t="s">
        <v>338</v>
      </c>
      <c r="J17" s="252" t="s">
        <v>338</v>
      </c>
      <c r="K17" s="156"/>
      <c r="L17" s="252" t="s">
        <v>338</v>
      </c>
    </row>
    <row r="18" spans="1:12" s="84" customFormat="1" ht="60">
      <c r="A18" s="133">
        <v>3</v>
      </c>
      <c r="B18" s="148" t="s">
        <v>252</v>
      </c>
      <c r="C18" s="153" t="s">
        <v>238</v>
      </c>
      <c r="D18" s="361" t="s">
        <v>253</v>
      </c>
      <c r="E18" s="362"/>
      <c r="F18" s="363"/>
      <c r="G18" s="156">
        <v>60000</v>
      </c>
      <c r="H18" s="156"/>
      <c r="I18" s="156">
        <v>60000</v>
      </c>
      <c r="J18" s="156">
        <v>60000</v>
      </c>
      <c r="K18" s="156"/>
      <c r="L18" s="156">
        <v>60000</v>
      </c>
    </row>
    <row r="19" spans="1:12" s="84" customFormat="1" ht="15">
      <c r="A19" s="133"/>
      <c r="B19" s="148"/>
      <c r="C19" s="153"/>
      <c r="D19" s="347"/>
      <c r="E19" s="356"/>
      <c r="F19" s="357"/>
      <c r="G19" s="156"/>
      <c r="H19" s="156"/>
      <c r="I19" s="156"/>
      <c r="J19" s="156"/>
      <c r="K19" s="156"/>
      <c r="L19" s="156"/>
    </row>
    <row r="20" spans="1:12" s="84" customFormat="1" ht="15">
      <c r="A20" s="147"/>
      <c r="B20" s="175" t="s">
        <v>103</v>
      </c>
      <c r="C20" s="176"/>
      <c r="D20" s="353"/>
      <c r="E20" s="354"/>
      <c r="F20" s="355"/>
      <c r="G20" s="156"/>
      <c r="H20" s="156"/>
      <c r="I20" s="156"/>
      <c r="J20" s="156"/>
      <c r="K20" s="156"/>
      <c r="L20" s="156"/>
    </row>
    <row r="21" spans="1:12" s="84" customFormat="1" ht="30">
      <c r="A21" s="147">
        <v>1</v>
      </c>
      <c r="B21" s="148" t="s">
        <v>254</v>
      </c>
      <c r="C21" s="153" t="s">
        <v>255</v>
      </c>
      <c r="D21" s="344" t="s">
        <v>300</v>
      </c>
      <c r="E21" s="345"/>
      <c r="F21" s="346"/>
      <c r="G21" s="156">
        <v>144008</v>
      </c>
      <c r="H21" s="156"/>
      <c r="I21" s="156">
        <v>144008</v>
      </c>
      <c r="J21" s="156">
        <v>147986</v>
      </c>
      <c r="K21" s="156">
        <v>69966</v>
      </c>
      <c r="L21" s="156">
        <v>154952</v>
      </c>
    </row>
    <row r="22" spans="1:12" s="84" customFormat="1" ht="30">
      <c r="A22" s="147">
        <v>2</v>
      </c>
      <c r="B22" s="148" t="s">
        <v>256</v>
      </c>
      <c r="C22" s="153" t="s">
        <v>255</v>
      </c>
      <c r="D22" s="344" t="s">
        <v>257</v>
      </c>
      <c r="E22" s="345"/>
      <c r="F22" s="346"/>
      <c r="G22" s="156">
        <v>7436</v>
      </c>
      <c r="H22" s="156"/>
      <c r="I22" s="156">
        <v>7436</v>
      </c>
      <c r="J22" s="156">
        <v>8008</v>
      </c>
      <c r="K22" s="156"/>
      <c r="L22" s="156">
        <v>8008</v>
      </c>
    </row>
    <row r="23" spans="1:12" s="84" customFormat="1" ht="45">
      <c r="A23" s="147">
        <v>3</v>
      </c>
      <c r="B23" s="148" t="s">
        <v>259</v>
      </c>
      <c r="C23" s="153" t="s">
        <v>255</v>
      </c>
      <c r="D23" s="361" t="s">
        <v>260</v>
      </c>
      <c r="E23" s="362"/>
      <c r="F23" s="363"/>
      <c r="G23" s="156">
        <v>241370</v>
      </c>
      <c r="H23" s="156"/>
      <c r="I23" s="156">
        <v>241370</v>
      </c>
      <c r="J23" s="156">
        <v>260865</v>
      </c>
      <c r="K23" s="156"/>
      <c r="L23" s="156">
        <v>260865</v>
      </c>
    </row>
    <row r="24" spans="1:12" s="84" customFormat="1" ht="45">
      <c r="A24" s="147">
        <v>4</v>
      </c>
      <c r="B24" s="148" t="s">
        <v>261</v>
      </c>
      <c r="C24" s="153" t="s">
        <v>255</v>
      </c>
      <c r="D24" s="361" t="s">
        <v>257</v>
      </c>
      <c r="E24" s="362"/>
      <c r="F24" s="363"/>
      <c r="G24" s="156">
        <v>7790</v>
      </c>
      <c r="H24" s="156"/>
      <c r="I24" s="156">
        <v>7790</v>
      </c>
      <c r="J24" s="156">
        <v>8390</v>
      </c>
      <c r="K24" s="156"/>
      <c r="L24" s="156">
        <v>8390</v>
      </c>
    </row>
    <row r="25" spans="1:12" s="84" customFormat="1" ht="45">
      <c r="A25" s="147">
        <v>5</v>
      </c>
      <c r="B25" s="148" t="s">
        <v>262</v>
      </c>
      <c r="C25" s="153" t="s">
        <v>255</v>
      </c>
      <c r="D25" s="361" t="s">
        <v>260</v>
      </c>
      <c r="E25" s="362"/>
      <c r="F25" s="363"/>
      <c r="G25" s="156">
        <v>80.46</v>
      </c>
      <c r="H25" s="156"/>
      <c r="I25" s="156">
        <v>80.46</v>
      </c>
      <c r="J25" s="156">
        <v>86.95</v>
      </c>
      <c r="K25" s="156"/>
      <c r="L25" s="156">
        <v>86.95</v>
      </c>
    </row>
    <row r="26" spans="1:12" s="84" customFormat="1" ht="30">
      <c r="A26" s="147">
        <v>6</v>
      </c>
      <c r="B26" s="148" t="s">
        <v>305</v>
      </c>
      <c r="C26" s="153" t="s">
        <v>255</v>
      </c>
      <c r="D26" s="347" t="s">
        <v>258</v>
      </c>
      <c r="E26" s="356"/>
      <c r="F26" s="357"/>
      <c r="G26" s="156"/>
      <c r="H26" s="156"/>
      <c r="I26" s="156"/>
      <c r="J26" s="156"/>
      <c r="K26" s="156">
        <v>87075</v>
      </c>
      <c r="L26" s="156">
        <v>97075</v>
      </c>
    </row>
    <row r="27" spans="1:12" s="84" customFormat="1" ht="15">
      <c r="A27" s="133"/>
      <c r="B27" s="175" t="s">
        <v>102</v>
      </c>
      <c r="C27" s="151"/>
      <c r="D27" s="353"/>
      <c r="E27" s="354"/>
      <c r="F27" s="355"/>
      <c r="G27" s="156"/>
      <c r="H27" s="156"/>
      <c r="I27" s="156"/>
      <c r="J27" s="156"/>
      <c r="K27" s="156"/>
      <c r="L27" s="156"/>
    </row>
    <row r="28" spans="1:12" s="84" customFormat="1" ht="30">
      <c r="A28" s="133">
        <v>1</v>
      </c>
      <c r="B28" s="148" t="s">
        <v>263</v>
      </c>
      <c r="C28" s="153" t="s">
        <v>241</v>
      </c>
      <c r="D28" s="344" t="s">
        <v>288</v>
      </c>
      <c r="E28" s="345"/>
      <c r="F28" s="346"/>
      <c r="G28" s="156">
        <v>190</v>
      </c>
      <c r="H28" s="156"/>
      <c r="I28" s="156">
        <v>190</v>
      </c>
      <c r="J28" s="156">
        <v>190</v>
      </c>
      <c r="K28" s="156"/>
      <c r="L28" s="156">
        <v>190</v>
      </c>
    </row>
    <row r="29" spans="1:12" s="84" customFormat="1" ht="75">
      <c r="A29" s="133">
        <v>2</v>
      </c>
      <c r="B29" s="148" t="s">
        <v>304</v>
      </c>
      <c r="C29" s="153" t="s">
        <v>238</v>
      </c>
      <c r="D29" s="344" t="s">
        <v>253</v>
      </c>
      <c r="E29" s="345"/>
      <c r="F29" s="346"/>
      <c r="G29" s="156">
        <v>34375</v>
      </c>
      <c r="H29" s="156"/>
      <c r="I29" s="156">
        <v>34375</v>
      </c>
      <c r="J29" s="156">
        <v>34375</v>
      </c>
      <c r="K29" s="156"/>
      <c r="L29" s="156">
        <v>34375</v>
      </c>
    </row>
    <row r="30" spans="1:12" s="84" customFormat="1" ht="75">
      <c r="A30" s="133">
        <v>3</v>
      </c>
      <c r="B30" s="148" t="s">
        <v>303</v>
      </c>
      <c r="C30" s="153" t="s">
        <v>238</v>
      </c>
      <c r="D30" s="344" t="s">
        <v>288</v>
      </c>
      <c r="E30" s="345"/>
      <c r="F30" s="346"/>
      <c r="G30" s="156"/>
      <c r="H30" s="156"/>
      <c r="I30" s="156"/>
      <c r="J30" s="156"/>
      <c r="K30" s="156"/>
      <c r="L30" s="156"/>
    </row>
    <row r="31" spans="1:12" s="84" customFormat="1" ht="45">
      <c r="A31" s="133">
        <v>4</v>
      </c>
      <c r="B31" s="148" t="s">
        <v>266</v>
      </c>
      <c r="C31" s="153" t="s">
        <v>241</v>
      </c>
      <c r="D31" s="361" t="s">
        <v>251</v>
      </c>
      <c r="E31" s="362"/>
      <c r="F31" s="363"/>
      <c r="G31" s="156">
        <v>35</v>
      </c>
      <c r="H31" s="156"/>
      <c r="I31" s="156">
        <v>35</v>
      </c>
      <c r="J31" s="156">
        <v>35</v>
      </c>
      <c r="K31" s="156"/>
      <c r="L31" s="156">
        <v>35</v>
      </c>
    </row>
    <row r="32" spans="1:12" s="84" customFormat="1" ht="45">
      <c r="A32" s="133">
        <v>5</v>
      </c>
      <c r="B32" s="148" t="s">
        <v>267</v>
      </c>
      <c r="C32" s="153" t="s">
        <v>241</v>
      </c>
      <c r="D32" s="361" t="s">
        <v>251</v>
      </c>
      <c r="E32" s="362"/>
      <c r="F32" s="363"/>
      <c r="G32" s="156">
        <v>5</v>
      </c>
      <c r="H32" s="156"/>
      <c r="I32" s="156">
        <v>5</v>
      </c>
      <c r="J32" s="156">
        <v>5</v>
      </c>
      <c r="K32" s="156"/>
      <c r="L32" s="156">
        <v>5</v>
      </c>
    </row>
  </sheetData>
  <sheetProtection/>
  <mergeCells count="34">
    <mergeCell ref="J3:L3"/>
    <mergeCell ref="A3:A4"/>
    <mergeCell ref="B3:B4"/>
    <mergeCell ref="C3:C4"/>
    <mergeCell ref="D3:F4"/>
    <mergeCell ref="D8:F8"/>
    <mergeCell ref="D9:F9"/>
    <mergeCell ref="D5:F5"/>
    <mergeCell ref="G3:I3"/>
    <mergeCell ref="D17:F17"/>
    <mergeCell ref="D18:F18"/>
    <mergeCell ref="D32:F32"/>
    <mergeCell ref="D6:F6"/>
    <mergeCell ref="D14:F14"/>
    <mergeCell ref="D15:F15"/>
    <mergeCell ref="D16:F16"/>
    <mergeCell ref="D20:F20"/>
    <mergeCell ref="D26:F26"/>
    <mergeCell ref="D7:F7"/>
    <mergeCell ref="D10:F10"/>
    <mergeCell ref="D11:F11"/>
    <mergeCell ref="D12:F12"/>
    <mergeCell ref="D13:F13"/>
    <mergeCell ref="D31:F31"/>
    <mergeCell ref="D25:F25"/>
    <mergeCell ref="D28:F28"/>
    <mergeCell ref="D29:F29"/>
    <mergeCell ref="D30:F30"/>
    <mergeCell ref="D27:F27"/>
    <mergeCell ref="D24:F24"/>
    <mergeCell ref="D19:F19"/>
    <mergeCell ref="D21:F21"/>
    <mergeCell ref="D22:F22"/>
    <mergeCell ref="D23:F23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Zeros="0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8.00390625" style="3" customWidth="1"/>
    <col min="2" max="2" width="11.875" style="3" bestFit="1" customWidth="1"/>
    <col min="3" max="3" width="11.25390625" style="3" customWidth="1"/>
    <col min="4" max="4" width="11.875" style="3" bestFit="1" customWidth="1"/>
    <col min="5" max="5" width="11.25390625" style="3" customWidth="1"/>
    <col min="6" max="6" width="11.875" style="3" bestFit="1" customWidth="1"/>
    <col min="7" max="7" width="11.25390625" style="3" customWidth="1"/>
    <col min="8" max="8" width="11.875" style="3" bestFit="1" customWidth="1"/>
    <col min="9" max="9" width="11.25390625" style="3" customWidth="1"/>
    <col min="10" max="10" width="11.875" style="3" bestFit="1" customWidth="1"/>
    <col min="11" max="11" width="11.25390625" style="3" customWidth="1"/>
    <col min="12" max="16384" width="9.125" style="3" customWidth="1"/>
  </cols>
  <sheetData>
    <row r="1" spans="8:11" s="12" customFormat="1" ht="15.75">
      <c r="H1" s="56"/>
      <c r="I1" s="150"/>
      <c r="J1" s="150"/>
      <c r="K1" s="161"/>
    </row>
    <row r="2" spans="1:11" s="12" customFormat="1" ht="15.75">
      <c r="A2" s="9" t="s">
        <v>104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317" t="s">
        <v>14</v>
      </c>
      <c r="B3" s="364" t="s">
        <v>175</v>
      </c>
      <c r="C3" s="364"/>
      <c r="D3" s="317" t="s">
        <v>176</v>
      </c>
      <c r="E3" s="317"/>
      <c r="F3" s="364" t="s">
        <v>177</v>
      </c>
      <c r="G3" s="364"/>
      <c r="H3" s="317" t="s">
        <v>167</v>
      </c>
      <c r="I3" s="317"/>
      <c r="J3" s="317" t="s">
        <v>178</v>
      </c>
      <c r="K3" s="317"/>
    </row>
    <row r="4" spans="1:11" s="11" customFormat="1" ht="30">
      <c r="A4" s="317"/>
      <c r="B4" s="180" t="s">
        <v>24</v>
      </c>
      <c r="C4" s="180" t="s">
        <v>25</v>
      </c>
      <c r="D4" s="180" t="s">
        <v>24</v>
      </c>
      <c r="E4" s="180" t="s">
        <v>25</v>
      </c>
      <c r="F4" s="180" t="s">
        <v>24</v>
      </c>
      <c r="G4" s="180" t="s">
        <v>25</v>
      </c>
      <c r="H4" s="180" t="s">
        <v>24</v>
      </c>
      <c r="I4" s="180" t="s">
        <v>25</v>
      </c>
      <c r="J4" s="180" t="s">
        <v>24</v>
      </c>
      <c r="K4" s="180" t="s">
        <v>25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57" t="s">
        <v>79</v>
      </c>
      <c r="B6" s="71">
        <f aca="true" t="shared" si="0" ref="B6:K6">SUM(B7:B8)</f>
        <v>2815718</v>
      </c>
      <c r="C6" s="71">
        <f t="shared" si="0"/>
        <v>0</v>
      </c>
      <c r="D6" s="71">
        <f t="shared" si="0"/>
        <v>3069476</v>
      </c>
      <c r="E6" s="71">
        <f t="shared" si="0"/>
        <v>0</v>
      </c>
      <c r="F6" s="71">
        <f t="shared" si="0"/>
        <v>3474711</v>
      </c>
      <c r="G6" s="71">
        <f t="shared" si="0"/>
        <v>0</v>
      </c>
      <c r="H6" s="71">
        <f t="shared" si="0"/>
        <v>3752687</v>
      </c>
      <c r="I6" s="71">
        <f t="shared" si="0"/>
        <v>0</v>
      </c>
      <c r="J6" s="71">
        <f t="shared" si="0"/>
        <v>4041644</v>
      </c>
      <c r="K6" s="71">
        <f t="shared" si="0"/>
        <v>0</v>
      </c>
    </row>
    <row r="7" spans="1:11" s="11" customFormat="1" ht="15">
      <c r="A7" s="157" t="s">
        <v>80</v>
      </c>
      <c r="B7" s="71">
        <v>2555616</v>
      </c>
      <c r="C7" s="71">
        <v>0</v>
      </c>
      <c r="D7" s="71">
        <v>2740482</v>
      </c>
      <c r="E7" s="71">
        <v>0</v>
      </c>
      <c r="F7" s="71">
        <v>3012306</v>
      </c>
      <c r="G7" s="71">
        <v>0</v>
      </c>
      <c r="H7" s="71">
        <v>3253290</v>
      </c>
      <c r="I7" s="71">
        <v>0</v>
      </c>
      <c r="J7" s="71">
        <v>3503794</v>
      </c>
      <c r="K7" s="71">
        <v>0</v>
      </c>
    </row>
    <row r="8" spans="1:11" s="11" customFormat="1" ht="15">
      <c r="A8" s="157" t="s">
        <v>81</v>
      </c>
      <c r="B8" s="71">
        <v>260102</v>
      </c>
      <c r="C8" s="71">
        <v>0</v>
      </c>
      <c r="D8" s="71">
        <v>328994</v>
      </c>
      <c r="E8" s="71">
        <v>0</v>
      </c>
      <c r="F8" s="71">
        <v>462405</v>
      </c>
      <c r="G8" s="71">
        <v>0</v>
      </c>
      <c r="H8" s="71">
        <v>499397</v>
      </c>
      <c r="I8" s="71">
        <v>0</v>
      </c>
      <c r="J8" s="71">
        <v>537850</v>
      </c>
      <c r="K8" s="71">
        <v>0</v>
      </c>
    </row>
    <row r="9" spans="1:11" s="11" customFormat="1" ht="15">
      <c r="A9" s="157" t="s">
        <v>82</v>
      </c>
      <c r="B9" s="71">
        <v>418955</v>
      </c>
      <c r="C9" s="71">
        <v>0</v>
      </c>
      <c r="D9" s="71">
        <v>460877</v>
      </c>
      <c r="E9" s="71">
        <v>0</v>
      </c>
      <c r="F9" s="71">
        <v>525050</v>
      </c>
      <c r="G9" s="71">
        <v>0</v>
      </c>
      <c r="H9" s="71">
        <v>567054</v>
      </c>
      <c r="I9" s="71">
        <v>0</v>
      </c>
      <c r="J9" s="71">
        <v>610717</v>
      </c>
      <c r="K9" s="71">
        <v>0</v>
      </c>
    </row>
    <row r="10" spans="1:11" s="11" customFormat="1" ht="15">
      <c r="A10" s="157" t="s">
        <v>83</v>
      </c>
      <c r="B10" s="71">
        <v>427353</v>
      </c>
      <c r="C10" s="71">
        <v>0</v>
      </c>
      <c r="D10" s="71">
        <v>436205</v>
      </c>
      <c r="E10" s="71">
        <v>0</v>
      </c>
      <c r="F10" s="71">
        <v>499739</v>
      </c>
      <c r="G10" s="71">
        <v>0</v>
      </c>
      <c r="H10" s="71">
        <v>539720</v>
      </c>
      <c r="I10" s="71">
        <v>0</v>
      </c>
      <c r="J10" s="71">
        <v>581278</v>
      </c>
      <c r="K10" s="71">
        <v>0</v>
      </c>
    </row>
    <row r="11" spans="1:11" s="11" customFormat="1" ht="15">
      <c r="A11" s="158" t="s">
        <v>105</v>
      </c>
      <c r="B11" s="71">
        <v>142614</v>
      </c>
      <c r="C11" s="71">
        <v>0</v>
      </c>
      <c r="D11" s="71">
        <v>150665</v>
      </c>
      <c r="E11" s="71">
        <v>0</v>
      </c>
      <c r="F11" s="71">
        <v>175840</v>
      </c>
      <c r="G11" s="71">
        <v>0</v>
      </c>
      <c r="H11" s="71">
        <v>189906</v>
      </c>
      <c r="I11" s="71">
        <v>0</v>
      </c>
      <c r="J11" s="71">
        <v>204532</v>
      </c>
      <c r="K11" s="71">
        <v>0</v>
      </c>
    </row>
    <row r="12" spans="1:11" s="11" customFormat="1" ht="15">
      <c r="A12" s="157" t="s">
        <v>84</v>
      </c>
      <c r="B12" s="71">
        <v>92029</v>
      </c>
      <c r="C12" s="71">
        <v>0</v>
      </c>
      <c r="D12" s="71">
        <v>105512</v>
      </c>
      <c r="E12" s="71">
        <v>0</v>
      </c>
      <c r="F12" s="71">
        <v>117226</v>
      </c>
      <c r="G12" s="71">
        <v>0</v>
      </c>
      <c r="H12" s="71">
        <v>126605</v>
      </c>
      <c r="I12" s="71">
        <v>0</v>
      </c>
      <c r="J12" s="71">
        <v>136355</v>
      </c>
      <c r="K12" s="71">
        <v>0</v>
      </c>
    </row>
    <row r="13" spans="1:11" s="11" customFormat="1" ht="15">
      <c r="A13" s="157" t="s">
        <v>85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s="11" customFormat="1" ht="15">
      <c r="A14" s="157" t="s">
        <v>86</v>
      </c>
      <c r="B14" s="71">
        <v>167224</v>
      </c>
      <c r="C14" s="71">
        <v>0</v>
      </c>
      <c r="D14" s="71">
        <v>197616</v>
      </c>
      <c r="E14" s="71">
        <v>0</v>
      </c>
      <c r="F14" s="71">
        <v>264365</v>
      </c>
      <c r="G14" s="71">
        <v>0</v>
      </c>
      <c r="H14" s="71">
        <v>285479</v>
      </c>
      <c r="I14" s="71">
        <v>0</v>
      </c>
      <c r="J14" s="71">
        <v>307512</v>
      </c>
      <c r="K14" s="71">
        <v>0</v>
      </c>
    </row>
    <row r="15" spans="1:11" s="11" customFormat="1" ht="15">
      <c r="A15" s="157" t="s">
        <v>87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</row>
    <row r="16" spans="1:11" s="11" customFormat="1" ht="30">
      <c r="A16" s="158" t="s">
        <v>131</v>
      </c>
      <c r="B16" s="71">
        <v>315860</v>
      </c>
      <c r="C16" s="71">
        <v>0</v>
      </c>
      <c r="D16" s="71">
        <v>332743</v>
      </c>
      <c r="E16" s="71">
        <v>0</v>
      </c>
      <c r="F16" s="71">
        <v>375719</v>
      </c>
      <c r="G16" s="71">
        <v>0</v>
      </c>
      <c r="H16" s="71">
        <v>405776</v>
      </c>
      <c r="I16" s="71">
        <v>0</v>
      </c>
      <c r="J16" s="71">
        <v>437061</v>
      </c>
      <c r="K16" s="71">
        <v>0</v>
      </c>
    </row>
    <row r="17" spans="1:11" s="11" customFormat="1" ht="15">
      <c r="A17" s="158" t="s">
        <v>110</v>
      </c>
      <c r="B17" s="71">
        <v>380347</v>
      </c>
      <c r="C17" s="71">
        <v>0</v>
      </c>
      <c r="D17" s="71">
        <v>589206</v>
      </c>
      <c r="E17" s="71">
        <v>0</v>
      </c>
      <c r="F17" s="71">
        <v>634050</v>
      </c>
      <c r="G17" s="71">
        <v>0</v>
      </c>
      <c r="H17" s="71">
        <v>684773</v>
      </c>
      <c r="I17" s="71">
        <v>0</v>
      </c>
      <c r="J17" s="71">
        <v>737501</v>
      </c>
      <c r="K17" s="71">
        <v>0</v>
      </c>
    </row>
    <row r="18" spans="1:11" s="160" customFormat="1" ht="14.25">
      <c r="A18" s="159" t="s">
        <v>116</v>
      </c>
      <c r="B18" s="72">
        <f aca="true" t="shared" si="1" ref="B18:K18">B6+SUM(B9:B16)</f>
        <v>4379753</v>
      </c>
      <c r="C18" s="72">
        <f t="shared" si="1"/>
        <v>0</v>
      </c>
      <c r="D18" s="72">
        <f>D6+SUM(D9:D17)</f>
        <v>5342300</v>
      </c>
      <c r="E18" s="72">
        <f t="shared" si="1"/>
        <v>0</v>
      </c>
      <c r="F18" s="72">
        <f>F6+SUM(F9:F17)</f>
        <v>6066700</v>
      </c>
      <c r="G18" s="72">
        <f t="shared" si="1"/>
        <v>0</v>
      </c>
      <c r="H18" s="72">
        <f>H6+SUM(H9:H17)</f>
        <v>6552000</v>
      </c>
      <c r="I18" s="72">
        <f t="shared" si="1"/>
        <v>0</v>
      </c>
      <c r="J18" s="72">
        <f>J6+SUM(J9:J17)</f>
        <v>7056600</v>
      </c>
      <c r="K18" s="72">
        <f t="shared" si="1"/>
        <v>0</v>
      </c>
    </row>
    <row r="19" spans="1:11" s="11" customFormat="1" ht="45">
      <c r="A19" s="158" t="s">
        <v>130</v>
      </c>
      <c r="B19" s="177" t="s">
        <v>163</v>
      </c>
      <c r="C19" s="178"/>
      <c r="D19" s="177" t="s">
        <v>163</v>
      </c>
      <c r="E19" s="178"/>
      <c r="F19" s="177" t="s">
        <v>163</v>
      </c>
      <c r="G19" s="178"/>
      <c r="H19" s="177" t="s">
        <v>163</v>
      </c>
      <c r="I19" s="178"/>
      <c r="J19" s="177" t="s">
        <v>163</v>
      </c>
      <c r="K19" s="178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2019-11-20T12:56:53Z</cp:lastPrinted>
  <dcterms:created xsi:type="dcterms:W3CDTF">2002-11-05T07:08:11Z</dcterms:created>
  <dcterms:modified xsi:type="dcterms:W3CDTF">2019-11-20T12:58:19Z</dcterms:modified>
  <cp:category/>
  <cp:version/>
  <cp:contentType/>
  <cp:contentStatus/>
</cp:coreProperties>
</file>