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33" sheetId="1" r:id="rId1"/>
  </sheets>
  <definedNames>
    <definedName name="_xlnm.Print_Area" localSheetId="0">'1115033'!$A$1:$N$95</definedName>
  </definedNames>
  <calcPr fullCalcOnLoad="1" fullPrecision="0"/>
</workbook>
</file>

<file path=xl/sharedStrings.xml><?xml version="1.0" encoding="utf-8"?>
<sst xmlns="http://schemas.openxmlformats.org/spreadsheetml/2006/main" count="133" uniqueCount="91">
  <si>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</si>
  <si>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</si>
  <si>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</si>
  <si>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</si>
  <si>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</si>
  <si>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</si>
  <si>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</si>
  <si>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</si>
  <si>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</si>
  <si>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</si>
  <si>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</si>
  <si>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</si>
  <si>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</si>
  <si>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</si>
  <si>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</si>
  <si>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</si>
  <si>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</si>
  <si>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</si>
  <si>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</si>
  <si>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</si>
  <si>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</si>
  <si>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</si>
  <si>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</si>
  <si>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</si>
  <si>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</si>
  <si>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</si>
  <si>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</si>
  <si>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</si>
  <si>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</si>
  <si>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</si>
  <si>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</si>
  <si>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</si>
  <si>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</si>
  <si>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</si>
  <si>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</si>
  <si>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</si>
  <si>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</si>
  <si>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</si>
  <si>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</si>
  <si>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</si>
  <si>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</si>
  <si>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грн.</t>
  </si>
  <si>
    <t>розрахунок до кошторису</t>
  </si>
  <si>
    <t>внутрішній облік</t>
  </si>
  <si>
    <t>мережа розпорядників і одержувачів коштів</t>
  </si>
  <si>
    <t>штатний розпис</t>
  </si>
  <si>
    <t>осіб</t>
  </si>
  <si>
    <t>у тому числі тренерів</t>
  </si>
  <si>
    <t>шт.</t>
  </si>
  <si>
    <t>товарна накладна</t>
  </si>
  <si>
    <t>тарифікаційний список тренерів-викладачів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</si>
  <si>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</si>
  <si>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Забезпечення підготовки спортсменів вищих категорій школами вищої спортивної майстерності</t>
  </si>
  <si>
    <t>Підготовка спортивного резерву та спортсменів вищих категорій школами вищої спортивної майстерності</t>
  </si>
  <si>
    <t>кількість шкіл вищої спортивної майстерності</t>
  </si>
  <si>
    <t>кількість штатних працівників ШВСМ</t>
  </si>
  <si>
    <t>середньорічна кількість учнів ШВСМ постійного/змінного складу</t>
  </si>
  <si>
    <t>кількість всеукраїнських змагань, у яких учні ШВСМ беруть участь</t>
  </si>
  <si>
    <t>кількість навчально-тренувальних зборів у яких учні ШВСМ беруть участь</t>
  </si>
  <si>
    <t>кількість людино-днів проведених у ШВСМ навчально-тренувальних зборів</t>
  </si>
  <si>
    <t>кількість людино-днів участі учнів ШВСМ у всеукраїнських змаганнях</t>
  </si>
  <si>
    <t>кількість придбаного малоцінного спортивного обладнання та інвентарю для ШВСМ</t>
  </si>
  <si>
    <t>середні витрати на проведення ШВСМ одного людино-дня навчально-тренувальних зборів</t>
  </si>
  <si>
    <t>середні витрати на забезпечення одного людино-дня участі учнів ШВСМ у всеукраїнських змаганнях</t>
  </si>
  <si>
    <t>середня вартість одиниці придбаного малоцінного спортивного обладнання та інвентарю для ШВСМ</t>
  </si>
  <si>
    <t>кількість підготовлених у ШВСМ майстрів спорту України / кандидатів у майстри спорту України / майстрів спорту міжнародного класу / членів збірних команд України / кандидатів до складу збірних команд України протягом року</t>
  </si>
  <si>
    <t>план комплектування</t>
  </si>
  <si>
    <t>календарний план заходів</t>
  </si>
  <si>
    <t xml:space="preserve">Розвиток резервного спорту, спорту вищих досягнень та формування позитивного іміджу регіону на Всеукраїнському рівні </t>
  </si>
  <si>
    <t>Забезпечення придбання спортивного обладнання і предметів довгострокового користування</t>
  </si>
  <si>
    <t>Забезпечення утримання ШВСМ та ЦОП</t>
  </si>
  <si>
    <t>обсяг витрат на придбання спортивного спорядження, устаткування, та інвентаря</t>
  </si>
  <si>
    <t>середні видатки на придбання одиниці обладнання</t>
  </si>
  <si>
    <t>кошторис</t>
  </si>
  <si>
    <t>%</t>
  </si>
  <si>
    <t>збільшення кількості придбаного обладнання довгострокового використання порівняно з минулим роком</t>
  </si>
  <si>
    <t>кількість одиниць придбаного спортивного спорядження, устаткування, інвентаря, обладнання</t>
  </si>
  <si>
    <t>0810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</si>
  <si>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</si>
  <si>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</si>
  <si>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</si>
  <si>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</si>
  <si>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</si>
  <si>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</si>
  <si>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</si>
  <si>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12 549 000,00 гривень, у тому числі загального фонду 11 414 972,00 гривень та спеціального фонду 1 134 028,00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</si>
  <si>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17.07.2015  № 2581 "Про затвердження Положення про школу вищої спортивної майстерностінаказ",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13.12.2018 № 1346 "Про обласний бюджет на 2019 рік" (зі змінами від 04.04.2019, 16.05.2019, 23.05.2019, 26.09.2019, 20.12.2019)</t>
  </si>
  <si>
    <t>В.о. начальника управління  молоді та спорту облдержадміністрації</t>
  </si>
  <si>
    <t>О. МУРТАЗІН</t>
  </si>
  <si>
    <t>№ 755</t>
  </si>
  <si>
    <t>27.12.2019.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</si>
</sst>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5" fillId="0" borderId="1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14" fontId="4" fillId="0" borderId="4" xfId="0" applyNumberFormat="1" applyFont="1" applyBorder="1" applyAlignment="1">
      <alignment horizontal="center" vertical="top"/>
    </xf>
    <xf numFmtId="14" fontId="4" fillId="0" borderId="4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 vertical="top" wrapText="1"/>
    </xf>
    <xf numFmtId="184" fontId="5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vertical="top"/>
      <protection/>
    </xf>
    <xf numFmtId="3" fontId="5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8" fillId="0" borderId="4" xfId="0" applyFont="1" applyBorder="1" applyAlignment="1" applyProtection="1">
      <alignment horizontal="center"/>
      <protection locked="0"/>
    </xf>
    <xf numFmtId="0" fontId="14" fillId="0" borderId="6" xfId="0" applyFont="1" applyBorder="1" applyAlignment="1">
      <alignment vertical="top" wrapText="1"/>
    </xf>
    <xf numFmtId="0" fontId="15" fillId="0" borderId="5" xfId="0" applyFont="1" applyBorder="1" applyAlignment="1">
      <alignment/>
    </xf>
    <xf numFmtId="0" fontId="5" fillId="0" borderId="6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3" xfId="0" applyFont="1" applyFill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/>
    </xf>
    <xf numFmtId="49" fontId="4" fillId="0" borderId="6" xfId="0" applyNumberFormat="1" applyFont="1" applyFill="1" applyBorder="1" applyAlignment="1" applyProtection="1">
      <alignment vertical="top" wrapText="1"/>
      <protection/>
    </xf>
    <xf numFmtId="49" fontId="4" fillId="0" borderId="5" xfId="0" applyNumberFormat="1" applyFont="1" applyFill="1" applyBorder="1" applyAlignment="1" applyProtection="1">
      <alignment vertical="top" wrapText="1"/>
      <protection/>
    </xf>
    <xf numFmtId="49" fontId="4" fillId="0" borderId="3" xfId="0" applyNumberFormat="1" applyFont="1" applyFill="1" applyBorder="1" applyAlignment="1" applyProtection="1">
      <alignment vertical="top" wrapText="1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4" fillId="0" borderId="4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/>
    </xf>
    <xf numFmtId="0" fontId="4" fillId="0" borderId="1" xfId="0" applyFont="1" applyFill="1" applyBorder="1" applyAlignment="1" applyProtection="1">
      <alignment vertical="top"/>
      <protection/>
    </xf>
    <xf numFmtId="0" fontId="14" fillId="0" borderId="6" xfId="0" applyFont="1" applyBorder="1" applyAlignment="1">
      <alignment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Zeros="0" tabSelected="1" workbookViewId="0" topLeftCell="A82">
      <selection activeCell="C91" sqref="C91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79</v>
      </c>
    </row>
    <row r="3" spans="12:14" s="12" customFormat="1" ht="15">
      <c r="L3" s="121" t="s">
        <v>83</v>
      </c>
      <c r="M3" s="121"/>
      <c r="N3" s="121"/>
    </row>
    <row r="4" spans="12:14" s="13" customFormat="1" ht="12" customHeight="1">
      <c r="L4" s="122" t="s">
        <v>80</v>
      </c>
      <c r="M4" s="122"/>
      <c r="N4" s="122"/>
    </row>
    <row r="5" spans="12:14" s="12" customFormat="1" ht="15">
      <c r="L5" s="121" t="s">
        <v>84</v>
      </c>
      <c r="M5" s="121"/>
      <c r="N5" s="121"/>
    </row>
    <row r="6" spans="12:14" s="14" customFormat="1" ht="12" customHeight="1">
      <c r="L6" s="132" t="s">
        <v>81</v>
      </c>
      <c r="M6" s="132"/>
      <c r="N6" s="132"/>
    </row>
    <row r="7" spans="2:14" s="12" customFormat="1" ht="15">
      <c r="B7" s="36"/>
      <c r="L7" s="64">
        <v>43826</v>
      </c>
      <c r="M7" s="68" t="s">
        <v>89</v>
      </c>
      <c r="N7" s="27"/>
    </row>
    <row r="8" spans="1:14" s="12" customFormat="1" ht="16.5">
      <c r="A8" s="120" t="s">
        <v>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s="12" customFormat="1" ht="16.5">
      <c r="A9" s="120" t="s">
        <v>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2:11" s="46" customFormat="1" ht="9.75">
      <c r="B10" s="47"/>
      <c r="C10" s="48"/>
      <c r="F10" s="48"/>
      <c r="G10" s="48"/>
      <c r="H10" s="48"/>
      <c r="I10" s="48"/>
      <c r="J10" s="48"/>
      <c r="K10" s="48"/>
    </row>
    <row r="11" spans="1:14" s="12" customFormat="1" ht="15">
      <c r="A11" s="12" t="s">
        <v>3</v>
      </c>
      <c r="B11" s="31">
        <v>1100000</v>
      </c>
      <c r="C11" s="32"/>
      <c r="D11" s="119" t="s">
        <v>82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2:14" s="13" customFormat="1" ht="12">
      <c r="B12" s="6" t="s">
        <v>23</v>
      </c>
      <c r="C12" s="7"/>
      <c r="D12" s="118" t="s">
        <v>10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s="12" customFormat="1" ht="15">
      <c r="A13" s="12" t="s">
        <v>4</v>
      </c>
      <c r="B13" s="33">
        <v>1110000</v>
      </c>
      <c r="C13" s="29"/>
      <c r="D13" s="119" t="s">
        <v>82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2:14" s="13" customFormat="1" ht="12">
      <c r="B14" s="6" t="s">
        <v>23</v>
      </c>
      <c r="C14" s="7"/>
      <c r="D14" s="118" t="s">
        <v>11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s="34" customFormat="1" ht="15">
      <c r="A15" s="34" t="s">
        <v>5</v>
      </c>
      <c r="B15" s="33">
        <v>1115033</v>
      </c>
      <c r="C15" s="69" t="s">
        <v>77</v>
      </c>
      <c r="D15" s="123" t="s">
        <v>52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s="13" customFormat="1" ht="12">
      <c r="A16" s="9"/>
      <c r="B16" s="6" t="s">
        <v>23</v>
      </c>
      <c r="C16" s="9" t="s">
        <v>20</v>
      </c>
      <c r="D16" s="118" t="s">
        <v>12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24" t="s">
        <v>85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7" t="s">
        <v>34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12" customFormat="1" ht="85.5" customHeight="1">
      <c r="A21" s="98" t="s">
        <v>86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30</v>
      </c>
      <c r="B23" s="28"/>
      <c r="C23" s="29"/>
      <c r="D23" s="12"/>
      <c r="E23" s="12"/>
      <c r="F23" s="29"/>
      <c r="G23" s="29"/>
      <c r="H23" s="29"/>
      <c r="I23" s="29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7" t="s">
        <v>8</v>
      </c>
      <c r="B25" s="107" t="s">
        <v>31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</row>
    <row r="26" spans="1:14" s="12" customFormat="1" ht="15">
      <c r="A26" s="35">
        <v>1</v>
      </c>
      <c r="B26" s="125" t="s">
        <v>68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14" s="13" customFormat="1" ht="1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s="34" customFormat="1" ht="15">
      <c r="A28" s="30" t="s">
        <v>33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s="34" customFormat="1" ht="33" customHeight="1">
      <c r="A29" s="117" t="s">
        <v>51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29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7" t="s">
        <v>8</v>
      </c>
      <c r="B33" s="107" t="s">
        <v>15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1:14" s="34" customFormat="1" ht="15">
      <c r="A34" s="35">
        <v>1</v>
      </c>
      <c r="B34" s="110" t="s">
        <v>53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</row>
    <row r="35" spans="1:14" s="34" customFormat="1" ht="15">
      <c r="A35" s="35">
        <v>2</v>
      </c>
      <c r="B35" s="78" t="s">
        <v>69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</row>
    <row r="36" spans="2:11" s="13" customFormat="1" ht="12">
      <c r="B36" s="3"/>
      <c r="C36" s="7"/>
      <c r="F36" s="7"/>
      <c r="G36" s="7"/>
      <c r="H36" s="7"/>
      <c r="I36" s="7"/>
      <c r="J36" s="7"/>
      <c r="K36" s="7"/>
    </row>
    <row r="37" ht="15">
      <c r="A37" s="12" t="s">
        <v>27</v>
      </c>
    </row>
    <row r="38" spans="2:14" s="13" customFormat="1" ht="12">
      <c r="B38" s="9"/>
      <c r="C38" s="7"/>
      <c r="F38" s="7"/>
      <c r="G38" s="7"/>
      <c r="H38" s="7"/>
      <c r="I38" s="7"/>
      <c r="K38" s="7"/>
      <c r="N38" s="16" t="s">
        <v>28</v>
      </c>
    </row>
    <row r="39" spans="1:14" ht="27">
      <c r="A39" s="17" t="s">
        <v>8</v>
      </c>
      <c r="B39" s="113" t="s">
        <v>21</v>
      </c>
      <c r="C39" s="114"/>
      <c r="D39" s="114"/>
      <c r="E39" s="114"/>
      <c r="F39" s="114"/>
      <c r="G39" s="114"/>
      <c r="H39" s="114"/>
      <c r="I39" s="114"/>
      <c r="J39" s="114"/>
      <c r="K39" s="115"/>
      <c r="L39" s="17" t="s">
        <v>13</v>
      </c>
      <c r="M39" s="17" t="s">
        <v>14</v>
      </c>
      <c r="N39" s="10" t="s">
        <v>1</v>
      </c>
    </row>
    <row r="40" spans="1:14" ht="13.5">
      <c r="A40" s="5">
        <v>1</v>
      </c>
      <c r="B40" s="127">
        <v>2</v>
      </c>
      <c r="C40" s="128"/>
      <c r="D40" s="128"/>
      <c r="E40" s="128"/>
      <c r="F40" s="128"/>
      <c r="G40" s="128"/>
      <c r="H40" s="128"/>
      <c r="I40" s="128"/>
      <c r="J40" s="128"/>
      <c r="K40" s="129"/>
      <c r="L40" s="23">
        <v>3</v>
      </c>
      <c r="M40" s="1">
        <v>4</v>
      </c>
      <c r="N40" s="10">
        <v>5</v>
      </c>
    </row>
    <row r="41" spans="1:14" ht="15">
      <c r="A41" s="5">
        <v>1</v>
      </c>
      <c r="B41" s="95" t="s">
        <v>70</v>
      </c>
      <c r="C41" s="96"/>
      <c r="D41" s="96"/>
      <c r="E41" s="96"/>
      <c r="F41" s="96"/>
      <c r="G41" s="96"/>
      <c r="H41" s="96"/>
      <c r="I41" s="96"/>
      <c r="J41" s="96"/>
      <c r="K41" s="97"/>
      <c r="L41" s="71">
        <f>11550000+5972-141000</f>
        <v>11414972</v>
      </c>
      <c r="M41" s="72"/>
      <c r="N41" s="70">
        <f>L41+M41</f>
        <v>11414972</v>
      </c>
    </row>
    <row r="42" spans="1:14" ht="15">
      <c r="A42" s="5">
        <v>2</v>
      </c>
      <c r="B42" s="95" t="s">
        <v>69</v>
      </c>
      <c r="C42" s="96"/>
      <c r="D42" s="96"/>
      <c r="E42" s="96"/>
      <c r="F42" s="96"/>
      <c r="G42" s="96"/>
      <c r="H42" s="96"/>
      <c r="I42" s="96"/>
      <c r="J42" s="96"/>
      <c r="K42" s="97"/>
      <c r="L42" s="71"/>
      <c r="M42" s="72">
        <f>1140000-5972</f>
        <v>1134028</v>
      </c>
      <c r="N42" s="70">
        <f>L42+M42</f>
        <v>1134028</v>
      </c>
    </row>
    <row r="43" spans="1:14" ht="13.5">
      <c r="A43" s="99" t="s">
        <v>1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1"/>
      <c r="L43" s="56">
        <f>L41+L42</f>
        <v>11414972</v>
      </c>
      <c r="M43" s="56">
        <f>M41+M42</f>
        <v>1134028</v>
      </c>
      <c r="N43" s="56">
        <f>N41+N42</f>
        <v>12549000</v>
      </c>
    </row>
    <row r="44" spans="2:10" s="13" customFormat="1" ht="12">
      <c r="B44" s="9"/>
      <c r="C44" s="7"/>
      <c r="F44" s="7"/>
      <c r="G44" s="7"/>
      <c r="H44" s="7"/>
      <c r="I44" s="7"/>
      <c r="J44" s="7"/>
    </row>
    <row r="45" spans="1:9" ht="15">
      <c r="A45" s="21" t="s">
        <v>26</v>
      </c>
      <c r="B45" s="18"/>
      <c r="D45" s="18"/>
      <c r="E45" s="18"/>
      <c r="F45" s="18"/>
      <c r="G45" s="18"/>
      <c r="H45" s="18"/>
      <c r="I45" s="18"/>
    </row>
    <row r="46" spans="2:14" s="13" customFormat="1" ht="12">
      <c r="B46" s="19"/>
      <c r="C46" s="20"/>
      <c r="D46" s="20"/>
      <c r="E46" s="20"/>
      <c r="F46" s="20"/>
      <c r="G46" s="20"/>
      <c r="K46" s="16"/>
      <c r="N46" s="16" t="s">
        <v>28</v>
      </c>
    </row>
    <row r="47" spans="1:14" ht="27">
      <c r="A47" s="17" t="s">
        <v>8</v>
      </c>
      <c r="B47" s="81" t="s">
        <v>22</v>
      </c>
      <c r="C47" s="82"/>
      <c r="D47" s="82"/>
      <c r="E47" s="82"/>
      <c r="F47" s="82"/>
      <c r="G47" s="82"/>
      <c r="H47" s="82"/>
      <c r="I47" s="82"/>
      <c r="J47" s="82"/>
      <c r="K47" s="83"/>
      <c r="L47" s="17" t="s">
        <v>13</v>
      </c>
      <c r="M47" s="17" t="s">
        <v>14</v>
      </c>
      <c r="N47" s="17" t="s">
        <v>1</v>
      </c>
    </row>
    <row r="48" spans="1:14" ht="13.5">
      <c r="A48" s="11">
        <v>1</v>
      </c>
      <c r="B48" s="77">
        <v>2</v>
      </c>
      <c r="C48" s="77"/>
      <c r="D48" s="77"/>
      <c r="E48" s="77"/>
      <c r="F48" s="77"/>
      <c r="G48" s="77"/>
      <c r="H48" s="77"/>
      <c r="I48" s="77"/>
      <c r="J48" s="77"/>
      <c r="K48" s="77"/>
      <c r="L48" s="17">
        <v>3</v>
      </c>
      <c r="M48" s="17">
        <v>4</v>
      </c>
      <c r="N48" s="17">
        <v>5</v>
      </c>
    </row>
    <row r="49" spans="1:14" ht="13.5">
      <c r="A49" s="11"/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26"/>
      <c r="M49" s="26"/>
      <c r="N49" s="26">
        <f>L49</f>
        <v>0</v>
      </c>
    </row>
    <row r="50" spans="1:14" ht="13.5">
      <c r="A50" s="102" t="s">
        <v>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4"/>
      <c r="L50" s="56">
        <f>L49</f>
        <v>0</v>
      </c>
      <c r="M50" s="56"/>
      <c r="N50" s="56">
        <f>N49</f>
        <v>0</v>
      </c>
    </row>
    <row r="51" spans="2:10" s="13" customFormat="1" ht="12">
      <c r="B51" s="9"/>
      <c r="C51" s="7"/>
      <c r="F51" s="7"/>
      <c r="G51" s="7"/>
      <c r="H51" s="7"/>
      <c r="I51" s="7"/>
      <c r="J51" s="7"/>
    </row>
    <row r="52" spans="1:10" s="12" customFormat="1" ht="15">
      <c r="A52" s="27" t="s">
        <v>25</v>
      </c>
      <c r="B52" s="27"/>
      <c r="D52" s="27"/>
      <c r="E52" s="27"/>
      <c r="F52" s="27"/>
      <c r="G52" s="27"/>
      <c r="H52" s="27"/>
      <c r="I52" s="27"/>
      <c r="J52" s="27"/>
    </row>
    <row r="53" spans="2:11" s="13" customFormat="1" ht="12">
      <c r="B53" s="3"/>
      <c r="C53" s="7"/>
      <c r="F53" s="7"/>
      <c r="G53" s="7"/>
      <c r="H53" s="7"/>
      <c r="I53" s="7"/>
      <c r="J53" s="7"/>
      <c r="K53" s="7"/>
    </row>
    <row r="54" spans="1:14" ht="41.25">
      <c r="A54" s="17" t="s">
        <v>8</v>
      </c>
      <c r="B54" s="74" t="s">
        <v>37</v>
      </c>
      <c r="C54" s="74"/>
      <c r="D54" s="74"/>
      <c r="E54" s="74"/>
      <c r="F54" s="74"/>
      <c r="G54" s="74"/>
      <c r="H54" s="17" t="s">
        <v>6</v>
      </c>
      <c r="I54" s="116" t="s">
        <v>7</v>
      </c>
      <c r="J54" s="116"/>
      <c r="K54" s="116"/>
      <c r="L54" s="17" t="s">
        <v>13</v>
      </c>
      <c r="M54" s="17" t="s">
        <v>14</v>
      </c>
      <c r="N54" s="17" t="s">
        <v>1</v>
      </c>
    </row>
    <row r="55" spans="1:14" s="15" customFormat="1" ht="13.5">
      <c r="A55" s="11">
        <v>1</v>
      </c>
      <c r="B55" s="94">
        <v>2</v>
      </c>
      <c r="C55" s="94"/>
      <c r="D55" s="94"/>
      <c r="E55" s="94"/>
      <c r="F55" s="94"/>
      <c r="G55" s="94"/>
      <c r="H55" s="1">
        <v>3</v>
      </c>
      <c r="I55" s="77">
        <v>4</v>
      </c>
      <c r="J55" s="77"/>
      <c r="K55" s="77"/>
      <c r="L55" s="11">
        <v>5</v>
      </c>
      <c r="M55" s="11">
        <v>6</v>
      </c>
      <c r="N55" s="11">
        <v>7</v>
      </c>
    </row>
    <row r="56" spans="1:14" s="12" customFormat="1" ht="15">
      <c r="A56" s="2">
        <v>1</v>
      </c>
      <c r="B56" s="89" t="s">
        <v>16</v>
      </c>
      <c r="C56" s="90"/>
      <c r="D56" s="90"/>
      <c r="E56" s="90"/>
      <c r="F56" s="90"/>
      <c r="G56" s="90"/>
      <c r="H56" s="22"/>
      <c r="I56" s="81"/>
      <c r="J56" s="82"/>
      <c r="K56" s="83"/>
      <c r="L56" s="22"/>
      <c r="M56" s="22"/>
      <c r="N56" s="25"/>
    </row>
    <row r="57" spans="1:14" s="12" customFormat="1" ht="31.5" customHeight="1">
      <c r="A57" s="2"/>
      <c r="B57" s="87" t="s">
        <v>54</v>
      </c>
      <c r="C57" s="75"/>
      <c r="D57" s="75"/>
      <c r="E57" s="75"/>
      <c r="F57" s="75"/>
      <c r="G57" s="76"/>
      <c r="H57" s="57" t="s">
        <v>40</v>
      </c>
      <c r="I57" s="77" t="s">
        <v>44</v>
      </c>
      <c r="J57" s="77"/>
      <c r="K57" s="77"/>
      <c r="L57" s="59">
        <v>2</v>
      </c>
      <c r="M57" s="59"/>
      <c r="N57" s="60">
        <f>L57</f>
        <v>2</v>
      </c>
    </row>
    <row r="58" spans="1:14" s="12" customFormat="1" ht="15">
      <c r="A58" s="2"/>
      <c r="B58" s="87" t="s">
        <v>55</v>
      </c>
      <c r="C58" s="75"/>
      <c r="D58" s="75"/>
      <c r="E58" s="75"/>
      <c r="F58" s="75"/>
      <c r="G58" s="76"/>
      <c r="H58" s="57" t="s">
        <v>40</v>
      </c>
      <c r="I58" s="77" t="s">
        <v>45</v>
      </c>
      <c r="J58" s="77"/>
      <c r="K58" s="77"/>
      <c r="L58" s="59">
        <v>39</v>
      </c>
      <c r="M58" s="59"/>
      <c r="N58" s="60">
        <f aca="true" t="shared" si="0" ref="N58:N73">L58</f>
        <v>39</v>
      </c>
    </row>
    <row r="59" spans="1:14" s="12" customFormat="1" ht="31.5" customHeight="1">
      <c r="A59" s="2"/>
      <c r="B59" s="87" t="s">
        <v>47</v>
      </c>
      <c r="C59" s="75"/>
      <c r="D59" s="75"/>
      <c r="E59" s="75"/>
      <c r="F59" s="75"/>
      <c r="G59" s="76"/>
      <c r="H59" s="57" t="s">
        <v>40</v>
      </c>
      <c r="I59" s="77" t="s">
        <v>50</v>
      </c>
      <c r="J59" s="77"/>
      <c r="K59" s="77"/>
      <c r="L59" s="59">
        <v>24</v>
      </c>
      <c r="M59" s="59"/>
      <c r="N59" s="60">
        <f t="shared" si="0"/>
        <v>24</v>
      </c>
    </row>
    <row r="60" spans="1:14" s="12" customFormat="1" ht="15">
      <c r="A60" s="2"/>
      <c r="B60" s="87" t="s">
        <v>56</v>
      </c>
      <c r="C60" s="75"/>
      <c r="D60" s="75"/>
      <c r="E60" s="75"/>
      <c r="F60" s="75"/>
      <c r="G60" s="76"/>
      <c r="H60" s="57" t="s">
        <v>46</v>
      </c>
      <c r="I60" s="77" t="s">
        <v>66</v>
      </c>
      <c r="J60" s="77"/>
      <c r="K60" s="77"/>
      <c r="L60" s="59">
        <f>154+27</f>
        <v>181</v>
      </c>
      <c r="M60" s="59"/>
      <c r="N60" s="60">
        <f t="shared" si="0"/>
        <v>181</v>
      </c>
    </row>
    <row r="61" spans="1:14" s="12" customFormat="1" ht="33.75" customHeight="1">
      <c r="A61" s="2"/>
      <c r="B61" s="91" t="s">
        <v>57</v>
      </c>
      <c r="C61" s="92"/>
      <c r="D61" s="92"/>
      <c r="E61" s="92"/>
      <c r="F61" s="92"/>
      <c r="G61" s="92"/>
      <c r="H61" s="57" t="s">
        <v>40</v>
      </c>
      <c r="I61" s="77" t="s">
        <v>67</v>
      </c>
      <c r="J61" s="77"/>
      <c r="K61" s="77"/>
      <c r="L61" s="59">
        <f>15+20</f>
        <v>35</v>
      </c>
      <c r="M61" s="59"/>
      <c r="N61" s="60">
        <f t="shared" si="0"/>
        <v>35</v>
      </c>
    </row>
    <row r="62" spans="1:14" s="12" customFormat="1" ht="31.5" customHeight="1">
      <c r="A62" s="2"/>
      <c r="B62" s="87" t="s">
        <v>58</v>
      </c>
      <c r="C62" s="75"/>
      <c r="D62" s="75"/>
      <c r="E62" s="75"/>
      <c r="F62" s="75"/>
      <c r="G62" s="76"/>
      <c r="H62" s="57" t="s">
        <v>40</v>
      </c>
      <c r="I62" s="77" t="s">
        <v>67</v>
      </c>
      <c r="J62" s="77"/>
      <c r="K62" s="77"/>
      <c r="L62" s="59">
        <f>27+57</f>
        <v>84</v>
      </c>
      <c r="M62" s="59"/>
      <c r="N62" s="60">
        <f t="shared" si="0"/>
        <v>84</v>
      </c>
    </row>
    <row r="63" spans="1:14" s="12" customFormat="1" ht="15">
      <c r="A63" s="2">
        <v>2</v>
      </c>
      <c r="B63" s="89" t="s">
        <v>17</v>
      </c>
      <c r="C63" s="90"/>
      <c r="D63" s="90"/>
      <c r="E63" s="90"/>
      <c r="F63" s="90"/>
      <c r="G63" s="90"/>
      <c r="H63" s="57"/>
      <c r="I63" s="77"/>
      <c r="J63" s="77"/>
      <c r="K63" s="77"/>
      <c r="L63" s="59"/>
      <c r="M63" s="59"/>
      <c r="N63" s="60">
        <f t="shared" si="0"/>
        <v>0</v>
      </c>
    </row>
    <row r="64" spans="1:14" s="12" customFormat="1" ht="30" customHeight="1">
      <c r="A64" s="2"/>
      <c r="B64" s="87" t="s">
        <v>59</v>
      </c>
      <c r="C64" s="75"/>
      <c r="D64" s="75"/>
      <c r="E64" s="75"/>
      <c r="F64" s="75"/>
      <c r="G64" s="76"/>
      <c r="H64" s="57" t="s">
        <v>40</v>
      </c>
      <c r="I64" s="77" t="s">
        <v>43</v>
      </c>
      <c r="J64" s="77"/>
      <c r="K64" s="77"/>
      <c r="L64" s="59">
        <f>1400+1475</f>
        <v>2875</v>
      </c>
      <c r="M64" s="59"/>
      <c r="N64" s="60">
        <f t="shared" si="0"/>
        <v>2875</v>
      </c>
    </row>
    <row r="65" spans="1:14" s="12" customFormat="1" ht="30" customHeight="1">
      <c r="A65" s="2"/>
      <c r="B65" s="87" t="s">
        <v>60</v>
      </c>
      <c r="C65" s="75"/>
      <c r="D65" s="75"/>
      <c r="E65" s="75"/>
      <c r="F65" s="75"/>
      <c r="G65" s="76"/>
      <c r="H65" s="57" t="s">
        <v>40</v>
      </c>
      <c r="I65" s="77" t="s">
        <v>43</v>
      </c>
      <c r="J65" s="77"/>
      <c r="K65" s="77"/>
      <c r="L65" s="59">
        <f>200+302</f>
        <v>502</v>
      </c>
      <c r="M65" s="59"/>
      <c r="N65" s="60">
        <f t="shared" si="0"/>
        <v>502</v>
      </c>
    </row>
    <row r="66" spans="1:14" s="12" customFormat="1" ht="30" customHeight="1">
      <c r="A66" s="2"/>
      <c r="B66" s="91" t="s">
        <v>61</v>
      </c>
      <c r="C66" s="92"/>
      <c r="D66" s="92"/>
      <c r="E66" s="92"/>
      <c r="F66" s="92"/>
      <c r="G66" s="92"/>
      <c r="H66" s="57" t="s">
        <v>48</v>
      </c>
      <c r="I66" s="77" t="s">
        <v>49</v>
      </c>
      <c r="J66" s="77"/>
      <c r="K66" s="77"/>
      <c r="L66" s="59">
        <f>150+102</f>
        <v>252</v>
      </c>
      <c r="M66" s="59"/>
      <c r="N66" s="60">
        <f t="shared" si="0"/>
        <v>252</v>
      </c>
    </row>
    <row r="67" spans="1:14" s="12" customFormat="1" ht="15">
      <c r="A67" s="2">
        <v>3</v>
      </c>
      <c r="B67" s="126" t="s">
        <v>18</v>
      </c>
      <c r="C67" s="90"/>
      <c r="D67" s="90"/>
      <c r="E67" s="90"/>
      <c r="F67" s="90"/>
      <c r="G67" s="90"/>
      <c r="H67" s="57"/>
      <c r="I67" s="77"/>
      <c r="J67" s="77"/>
      <c r="K67" s="77"/>
      <c r="L67" s="59"/>
      <c r="M67" s="59"/>
      <c r="N67" s="60">
        <f t="shared" si="0"/>
        <v>0</v>
      </c>
    </row>
    <row r="68" spans="1:14" s="12" customFormat="1" ht="30.75" customHeight="1">
      <c r="A68" s="2"/>
      <c r="B68" s="91" t="s">
        <v>62</v>
      </c>
      <c r="C68" s="92"/>
      <c r="D68" s="92"/>
      <c r="E68" s="92"/>
      <c r="F68" s="92"/>
      <c r="G68" s="92"/>
      <c r="H68" s="57" t="s">
        <v>41</v>
      </c>
      <c r="I68" s="77" t="s">
        <v>42</v>
      </c>
      <c r="J68" s="77"/>
      <c r="K68" s="77"/>
      <c r="L68" s="59">
        <f>1972972/L64</f>
        <v>686</v>
      </c>
      <c r="M68" s="59"/>
      <c r="N68" s="60">
        <f t="shared" si="0"/>
        <v>686</v>
      </c>
    </row>
    <row r="69" spans="1:14" s="12" customFormat="1" ht="30.75" customHeight="1">
      <c r="A69" s="2"/>
      <c r="B69" s="91" t="s">
        <v>63</v>
      </c>
      <c r="C69" s="93"/>
      <c r="D69" s="93"/>
      <c r="E69" s="93"/>
      <c r="F69" s="93"/>
      <c r="G69" s="93"/>
      <c r="H69" s="57" t="s">
        <v>41</v>
      </c>
      <c r="I69" s="77" t="s">
        <v>42</v>
      </c>
      <c r="J69" s="77"/>
      <c r="K69" s="77"/>
      <c r="L69" s="59">
        <f>1972972/L65</f>
        <v>3930</v>
      </c>
      <c r="M69" s="59"/>
      <c r="N69" s="60">
        <f t="shared" si="0"/>
        <v>3930</v>
      </c>
    </row>
    <row r="70" spans="1:14" s="12" customFormat="1" ht="30.75" customHeight="1">
      <c r="A70" s="2"/>
      <c r="B70" s="87" t="s">
        <v>64</v>
      </c>
      <c r="C70" s="75"/>
      <c r="D70" s="75"/>
      <c r="E70" s="75"/>
      <c r="F70" s="75"/>
      <c r="G70" s="76"/>
      <c r="H70" s="57" t="s">
        <v>41</v>
      </c>
      <c r="I70" s="77" t="s">
        <v>49</v>
      </c>
      <c r="J70" s="77"/>
      <c r="K70" s="77"/>
      <c r="L70" s="59">
        <f>(150*940+102*2450)/(150+102)</f>
        <v>1551</v>
      </c>
      <c r="M70" s="59"/>
      <c r="N70" s="60">
        <f t="shared" si="0"/>
        <v>1551</v>
      </c>
    </row>
    <row r="71" spans="1:14" s="12" customFormat="1" ht="15">
      <c r="A71" s="2">
        <v>4</v>
      </c>
      <c r="B71" s="84" t="s">
        <v>19</v>
      </c>
      <c r="C71" s="85"/>
      <c r="D71" s="85"/>
      <c r="E71" s="85"/>
      <c r="F71" s="85"/>
      <c r="G71" s="86"/>
      <c r="H71" s="57"/>
      <c r="I71" s="77"/>
      <c r="J71" s="77"/>
      <c r="K71" s="77"/>
      <c r="L71" s="11"/>
      <c r="M71" s="59"/>
      <c r="N71" s="58">
        <f t="shared" si="0"/>
        <v>0</v>
      </c>
    </row>
    <row r="72" spans="1:14" s="12" customFormat="1" ht="61.5" customHeight="1">
      <c r="A72" s="2"/>
      <c r="B72" s="87" t="s">
        <v>65</v>
      </c>
      <c r="C72" s="75"/>
      <c r="D72" s="75"/>
      <c r="E72" s="75"/>
      <c r="F72" s="75"/>
      <c r="G72" s="76"/>
      <c r="H72" s="57" t="s">
        <v>46</v>
      </c>
      <c r="I72" s="77" t="s">
        <v>43</v>
      </c>
      <c r="J72" s="77"/>
      <c r="K72" s="77"/>
      <c r="L72" s="59">
        <f>7+25+5</f>
        <v>37</v>
      </c>
      <c r="M72" s="59"/>
      <c r="N72" s="58">
        <f t="shared" si="0"/>
        <v>37</v>
      </c>
    </row>
    <row r="73" spans="1:14" s="12" customFormat="1" ht="15" customHeight="1">
      <c r="A73" s="2">
        <v>1</v>
      </c>
      <c r="B73" s="84" t="s">
        <v>16</v>
      </c>
      <c r="C73" s="85"/>
      <c r="D73" s="85"/>
      <c r="E73" s="85"/>
      <c r="F73" s="85"/>
      <c r="G73" s="86"/>
      <c r="H73" s="57"/>
      <c r="I73" s="81"/>
      <c r="J73" s="82"/>
      <c r="K73" s="83"/>
      <c r="L73" s="59"/>
      <c r="M73" s="59"/>
      <c r="N73" s="58">
        <f t="shared" si="0"/>
        <v>0</v>
      </c>
    </row>
    <row r="74" spans="1:14" s="12" customFormat="1" ht="30.75" customHeight="1">
      <c r="A74" s="2"/>
      <c r="B74" s="87" t="s">
        <v>71</v>
      </c>
      <c r="C74" s="75"/>
      <c r="D74" s="75"/>
      <c r="E74" s="75"/>
      <c r="F74" s="75"/>
      <c r="G74" s="76"/>
      <c r="H74" s="57" t="s">
        <v>41</v>
      </c>
      <c r="I74" s="81" t="s">
        <v>73</v>
      </c>
      <c r="J74" s="82"/>
      <c r="K74" s="83"/>
      <c r="L74" s="59"/>
      <c r="M74" s="59">
        <f>1140000-5972</f>
        <v>1134028</v>
      </c>
      <c r="N74" s="60">
        <f>M74</f>
        <v>1134028</v>
      </c>
    </row>
    <row r="75" spans="1:14" s="12" customFormat="1" ht="15">
      <c r="A75" s="2">
        <v>2</v>
      </c>
      <c r="B75" s="84" t="s">
        <v>17</v>
      </c>
      <c r="C75" s="85"/>
      <c r="D75" s="85"/>
      <c r="E75" s="85"/>
      <c r="F75" s="85"/>
      <c r="G75" s="86"/>
      <c r="H75" s="57"/>
      <c r="I75" s="81"/>
      <c r="J75" s="82"/>
      <c r="K75" s="83"/>
      <c r="L75" s="59"/>
      <c r="M75" s="59"/>
      <c r="N75" s="58">
        <f aca="true" t="shared" si="1" ref="N75:N80">M75</f>
        <v>0</v>
      </c>
    </row>
    <row r="76" spans="1:14" s="12" customFormat="1" ht="31.5" customHeight="1">
      <c r="A76" s="2"/>
      <c r="B76" s="87" t="s">
        <v>76</v>
      </c>
      <c r="C76" s="75"/>
      <c r="D76" s="75"/>
      <c r="E76" s="75"/>
      <c r="F76" s="75"/>
      <c r="G76" s="76"/>
      <c r="H76" s="57" t="s">
        <v>40</v>
      </c>
      <c r="I76" s="81" t="s">
        <v>49</v>
      </c>
      <c r="J76" s="82"/>
      <c r="K76" s="83"/>
      <c r="L76" s="59"/>
      <c r="M76" s="59">
        <f>8+68</f>
        <v>76</v>
      </c>
      <c r="N76" s="58">
        <f t="shared" si="1"/>
        <v>76</v>
      </c>
    </row>
    <row r="77" spans="1:14" s="12" customFormat="1" ht="15">
      <c r="A77" s="2">
        <v>3</v>
      </c>
      <c r="B77" s="84" t="s">
        <v>18</v>
      </c>
      <c r="C77" s="85"/>
      <c r="D77" s="85"/>
      <c r="E77" s="85"/>
      <c r="F77" s="85"/>
      <c r="G77" s="86"/>
      <c r="H77" s="57"/>
      <c r="I77" s="81"/>
      <c r="J77" s="82"/>
      <c r="K77" s="83"/>
      <c r="L77" s="59"/>
      <c r="M77" s="59"/>
      <c r="N77" s="58">
        <f t="shared" si="1"/>
        <v>0</v>
      </c>
    </row>
    <row r="78" spans="1:14" s="12" customFormat="1" ht="15">
      <c r="A78" s="2"/>
      <c r="B78" s="87" t="s">
        <v>72</v>
      </c>
      <c r="C78" s="75"/>
      <c r="D78" s="75"/>
      <c r="E78" s="75"/>
      <c r="F78" s="75"/>
      <c r="G78" s="76"/>
      <c r="H78" s="57" t="s">
        <v>41</v>
      </c>
      <c r="I78" s="81" t="s">
        <v>42</v>
      </c>
      <c r="J78" s="82"/>
      <c r="K78" s="83"/>
      <c r="L78" s="59"/>
      <c r="M78" s="59">
        <f>M74/M76</f>
        <v>14921</v>
      </c>
      <c r="N78" s="58">
        <f t="shared" si="1"/>
        <v>14921</v>
      </c>
    </row>
    <row r="79" spans="1:14" s="12" customFormat="1" ht="15">
      <c r="A79" s="2">
        <v>4</v>
      </c>
      <c r="B79" s="84" t="s">
        <v>19</v>
      </c>
      <c r="C79" s="85"/>
      <c r="D79" s="85"/>
      <c r="E79" s="85"/>
      <c r="F79" s="85"/>
      <c r="G79" s="86"/>
      <c r="H79" s="57"/>
      <c r="I79" s="81"/>
      <c r="J79" s="82"/>
      <c r="K79" s="83"/>
      <c r="L79" s="59"/>
      <c r="M79" s="59"/>
      <c r="N79" s="58">
        <f t="shared" si="1"/>
        <v>0</v>
      </c>
    </row>
    <row r="80" spans="1:14" s="12" customFormat="1" ht="31.5" customHeight="1">
      <c r="A80" s="2"/>
      <c r="B80" s="87" t="s">
        <v>75</v>
      </c>
      <c r="C80" s="75"/>
      <c r="D80" s="75"/>
      <c r="E80" s="75"/>
      <c r="F80" s="75"/>
      <c r="G80" s="76"/>
      <c r="H80" s="57" t="s">
        <v>74</v>
      </c>
      <c r="I80" s="81" t="s">
        <v>43</v>
      </c>
      <c r="J80" s="82"/>
      <c r="K80" s="83"/>
      <c r="L80" s="59"/>
      <c r="M80" s="66">
        <f>(76-10)/10*100</f>
        <v>660</v>
      </c>
      <c r="N80" s="67">
        <f t="shared" si="1"/>
        <v>660</v>
      </c>
    </row>
    <row r="81" spans="1:14" s="12" customFormat="1" ht="17.25" customHeight="1">
      <c r="A81" s="40"/>
      <c r="B81" s="61"/>
      <c r="C81" s="61"/>
      <c r="D81" s="61"/>
      <c r="E81" s="61"/>
      <c r="F81" s="61"/>
      <c r="G81" s="61"/>
      <c r="H81" s="62"/>
      <c r="I81" s="133"/>
      <c r="J81" s="133"/>
      <c r="K81" s="133"/>
      <c r="L81" s="27"/>
      <c r="M81" s="27"/>
      <c r="N81" s="27"/>
    </row>
    <row r="82" spans="1:14" s="12" customFormat="1" ht="17.25" customHeight="1">
      <c r="A82" s="40"/>
      <c r="B82" s="61"/>
      <c r="C82" s="61"/>
      <c r="D82" s="61"/>
      <c r="E82" s="61"/>
      <c r="F82" s="61"/>
      <c r="G82" s="61"/>
      <c r="H82" s="62"/>
      <c r="I82" s="65"/>
      <c r="J82" s="65"/>
      <c r="K82" s="65"/>
      <c r="L82" s="27"/>
      <c r="M82" s="27"/>
      <c r="N82" s="27"/>
    </row>
    <row r="83" spans="1:13" s="41" customFormat="1" ht="16.5" customHeight="1">
      <c r="A83" s="131" t="s">
        <v>87</v>
      </c>
      <c r="B83" s="131"/>
      <c r="C83" s="131"/>
      <c r="D83" s="131"/>
      <c r="E83" s="131"/>
      <c r="F83" s="131"/>
      <c r="G83" s="131"/>
      <c r="H83" s="131"/>
      <c r="I83" s="130"/>
      <c r="J83" s="130"/>
      <c r="K83" s="130"/>
      <c r="L83" s="88" t="s">
        <v>88</v>
      </c>
      <c r="M83" s="88"/>
    </row>
    <row r="84" spans="1:13" s="44" customFormat="1" ht="13.5">
      <c r="A84" s="42"/>
      <c r="B84" s="43"/>
      <c r="C84" s="43"/>
      <c r="D84" s="43"/>
      <c r="E84" s="43"/>
      <c r="F84" s="43"/>
      <c r="G84" s="43"/>
      <c r="H84" s="43"/>
      <c r="I84" s="130"/>
      <c r="J84" s="130"/>
      <c r="K84" s="130"/>
      <c r="L84" s="49" t="s">
        <v>24</v>
      </c>
      <c r="M84" s="49"/>
    </row>
    <row r="85" spans="1:13" s="41" customFormat="1" ht="19.5" customHeight="1">
      <c r="A85" s="51" t="s">
        <v>9</v>
      </c>
      <c r="B85" s="51"/>
      <c r="C85" s="50"/>
      <c r="D85" s="50"/>
      <c r="E85" s="50"/>
      <c r="I85" s="130"/>
      <c r="J85" s="130"/>
      <c r="K85" s="130"/>
      <c r="L85" s="50"/>
      <c r="M85" s="52"/>
    </row>
    <row r="86" spans="1:11" s="41" customFormat="1" ht="15.75" customHeight="1">
      <c r="A86" s="51"/>
      <c r="B86" s="51"/>
      <c r="C86" s="50"/>
      <c r="D86" s="50"/>
      <c r="E86" s="50"/>
      <c r="I86" s="130"/>
      <c r="J86" s="130"/>
      <c r="K86" s="130"/>
    </row>
    <row r="87" spans="1:11" s="41" customFormat="1" ht="15.75" customHeight="1">
      <c r="A87" s="51" t="s">
        <v>35</v>
      </c>
      <c r="B87" s="51"/>
      <c r="C87" s="51"/>
      <c r="D87" s="51"/>
      <c r="E87" s="51"/>
      <c r="F87" s="51"/>
      <c r="G87" s="51"/>
      <c r="I87" s="130"/>
      <c r="J87" s="130"/>
      <c r="K87" s="130"/>
    </row>
    <row r="88" spans="1:13" s="44" customFormat="1" ht="15" customHeight="1">
      <c r="A88" s="54"/>
      <c r="B88" s="54"/>
      <c r="C88" s="54"/>
      <c r="D88" s="54"/>
      <c r="E88" s="54"/>
      <c r="F88" s="54"/>
      <c r="G88" s="54"/>
      <c r="I88" s="130"/>
      <c r="J88" s="130"/>
      <c r="K88" s="130"/>
      <c r="L88" s="43"/>
      <c r="M88" s="55"/>
    </row>
    <row r="89" spans="1:13" s="41" customFormat="1" ht="15">
      <c r="A89" s="131" t="s">
        <v>38</v>
      </c>
      <c r="B89" s="131"/>
      <c r="C89" s="131"/>
      <c r="D89" s="131"/>
      <c r="E89" s="131"/>
      <c r="F89" s="131"/>
      <c r="G89" s="131"/>
      <c r="H89" s="131"/>
      <c r="I89" s="130"/>
      <c r="J89" s="130"/>
      <c r="K89" s="130"/>
      <c r="L89" s="88" t="s">
        <v>78</v>
      </c>
      <c r="M89" s="88"/>
    </row>
    <row r="90" spans="1:13" s="13" customFormat="1" ht="15" customHeight="1">
      <c r="A90" s="20"/>
      <c r="B90" s="20"/>
      <c r="C90" s="20"/>
      <c r="D90" s="20"/>
      <c r="E90" s="20"/>
      <c r="I90" s="130"/>
      <c r="J90" s="130"/>
      <c r="K90" s="130"/>
      <c r="L90" s="53" t="s">
        <v>24</v>
      </c>
      <c r="M90" s="53"/>
    </row>
    <row r="91" spans="1:14" s="12" customFormat="1" ht="15.75" customHeight="1">
      <c r="A91" s="21"/>
      <c r="B91" s="63" t="s">
        <v>90</v>
      </c>
      <c r="C91" s="21"/>
      <c r="D91" s="21"/>
      <c r="E91" s="21"/>
      <c r="I91" s="130"/>
      <c r="J91" s="130"/>
      <c r="K91" s="130"/>
      <c r="L91" s="45"/>
      <c r="M91" s="45"/>
      <c r="N91" s="24"/>
    </row>
    <row r="92" spans="2:11" s="13" customFormat="1" ht="15" customHeight="1">
      <c r="B92" s="9" t="s">
        <v>36</v>
      </c>
      <c r="I92" s="130"/>
      <c r="J92" s="130"/>
      <c r="K92" s="130"/>
    </row>
    <row r="93" spans="2:11" s="13" customFormat="1" ht="13.5">
      <c r="B93" s="9"/>
      <c r="I93" s="130"/>
      <c r="J93" s="130"/>
      <c r="K93" s="130"/>
    </row>
    <row r="94" spans="2:11" s="13" customFormat="1" ht="13.5">
      <c r="B94" s="9"/>
      <c r="I94" s="73"/>
      <c r="J94" s="73"/>
      <c r="K94" s="73"/>
    </row>
    <row r="95" spans="2:11" s="12" customFormat="1" ht="15.75" customHeight="1">
      <c r="B95" s="12" t="s">
        <v>39</v>
      </c>
      <c r="I95" s="130"/>
      <c r="J95" s="130"/>
      <c r="K95" s="130"/>
    </row>
    <row r="96" spans="9:11" ht="15" customHeight="1">
      <c r="I96" s="130"/>
      <c r="J96" s="130"/>
      <c r="K96" s="130"/>
    </row>
    <row r="97" spans="9:11" ht="15" customHeight="1">
      <c r="I97" s="130"/>
      <c r="J97" s="130"/>
      <c r="K97" s="130"/>
    </row>
    <row r="98" spans="9:11" ht="15" customHeight="1">
      <c r="I98" s="130"/>
      <c r="J98" s="130"/>
      <c r="K98" s="130"/>
    </row>
    <row r="99" spans="9:11" ht="13.5">
      <c r="I99" s="130"/>
      <c r="J99" s="130"/>
      <c r="K99" s="130"/>
    </row>
    <row r="100" spans="9:11" ht="15" customHeight="1">
      <c r="I100" s="130"/>
      <c r="J100" s="130"/>
      <c r="K100" s="130"/>
    </row>
    <row r="101" spans="9:11" ht="15" customHeight="1">
      <c r="I101" s="130"/>
      <c r="J101" s="130"/>
      <c r="K101" s="130"/>
    </row>
    <row r="102" spans="9:11" ht="15" customHeight="1">
      <c r="I102" s="130"/>
      <c r="J102" s="130"/>
      <c r="K102" s="130"/>
    </row>
  </sheetData>
  <sheetProtection formatCells="0" formatRows="0" insertRows="0" deleteRows="0" selectLockedCells="1"/>
  <mergeCells count="107">
    <mergeCell ref="L6:N6"/>
    <mergeCell ref="B72:G72"/>
    <mergeCell ref="I81:K81"/>
    <mergeCell ref="I79:K79"/>
    <mergeCell ref="B76:G76"/>
    <mergeCell ref="B80:G80"/>
    <mergeCell ref="B77:G77"/>
    <mergeCell ref="B78:G78"/>
    <mergeCell ref="B79:G79"/>
    <mergeCell ref="I80:K80"/>
    <mergeCell ref="A89:H89"/>
    <mergeCell ref="A83:H83"/>
    <mergeCell ref="I86:K86"/>
    <mergeCell ref="I87:K87"/>
    <mergeCell ref="I88:K88"/>
    <mergeCell ref="I89:K89"/>
    <mergeCell ref="I83:K83"/>
    <mergeCell ref="I84:K84"/>
    <mergeCell ref="I85:K85"/>
    <mergeCell ref="I98:K98"/>
    <mergeCell ref="I99:K99"/>
    <mergeCell ref="I92:K92"/>
    <mergeCell ref="I93:K93"/>
    <mergeCell ref="I95:K95"/>
    <mergeCell ref="I77:K77"/>
    <mergeCell ref="I78:K78"/>
    <mergeCell ref="I97:K97"/>
    <mergeCell ref="I90:K90"/>
    <mergeCell ref="I91:K91"/>
    <mergeCell ref="B59:G59"/>
    <mergeCell ref="I58:K58"/>
    <mergeCell ref="I59:K59"/>
    <mergeCell ref="I102:K102"/>
    <mergeCell ref="I71:K71"/>
    <mergeCell ref="I72:K72"/>
    <mergeCell ref="I100:K100"/>
    <mergeCell ref="I101:K101"/>
    <mergeCell ref="I96:K96"/>
    <mergeCell ref="I76:K76"/>
    <mergeCell ref="L89:M89"/>
    <mergeCell ref="B25:N25"/>
    <mergeCell ref="B26:N26"/>
    <mergeCell ref="I69:K69"/>
    <mergeCell ref="B47:K47"/>
    <mergeCell ref="B48:K48"/>
    <mergeCell ref="B67:G67"/>
    <mergeCell ref="I70:K70"/>
    <mergeCell ref="B40:K40"/>
    <mergeCell ref="B64:G64"/>
    <mergeCell ref="L3:N3"/>
    <mergeCell ref="L4:N4"/>
    <mergeCell ref="L5:N5"/>
    <mergeCell ref="I68:K68"/>
    <mergeCell ref="I66:K66"/>
    <mergeCell ref="D15:N15"/>
    <mergeCell ref="D16:N16"/>
    <mergeCell ref="A18:N18"/>
    <mergeCell ref="A8:N8"/>
    <mergeCell ref="D11:N11"/>
    <mergeCell ref="D12:N12"/>
    <mergeCell ref="D13:N13"/>
    <mergeCell ref="D14:N14"/>
    <mergeCell ref="A9:N9"/>
    <mergeCell ref="A21:N21"/>
    <mergeCell ref="B56:G56"/>
    <mergeCell ref="A43:K43"/>
    <mergeCell ref="A50:K50"/>
    <mergeCell ref="B49:K49"/>
    <mergeCell ref="B33:N33"/>
    <mergeCell ref="B34:N34"/>
    <mergeCell ref="B39:K39"/>
    <mergeCell ref="I54:K54"/>
    <mergeCell ref="A29:N29"/>
    <mergeCell ref="I63:K63"/>
    <mergeCell ref="I56:K56"/>
    <mergeCell ref="I61:K61"/>
    <mergeCell ref="B61:G61"/>
    <mergeCell ref="B62:G62"/>
    <mergeCell ref="B57:G57"/>
    <mergeCell ref="B60:G60"/>
    <mergeCell ref="I57:K57"/>
    <mergeCell ref="I60:K60"/>
    <mergeCell ref="B58:G58"/>
    <mergeCell ref="B55:G55"/>
    <mergeCell ref="I55:K55"/>
    <mergeCell ref="B41:K41"/>
    <mergeCell ref="B42:K42"/>
    <mergeCell ref="L83:M83"/>
    <mergeCell ref="B63:G63"/>
    <mergeCell ref="B70:G70"/>
    <mergeCell ref="B68:G68"/>
    <mergeCell ref="B69:G69"/>
    <mergeCell ref="B66:G66"/>
    <mergeCell ref="B65:G65"/>
    <mergeCell ref="I64:K64"/>
    <mergeCell ref="I65:K65"/>
    <mergeCell ref="B71:G71"/>
    <mergeCell ref="B35:N35"/>
    <mergeCell ref="I73:K73"/>
    <mergeCell ref="I74:K74"/>
    <mergeCell ref="I75:K75"/>
    <mergeCell ref="B73:G73"/>
    <mergeCell ref="B74:G74"/>
    <mergeCell ref="B75:G75"/>
    <mergeCell ref="I67:K67"/>
    <mergeCell ref="I62:K62"/>
    <mergeCell ref="B54:G54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2019-02-14T12:31:20Z</cp:lastPrinted>
  <dcterms:created xsi:type="dcterms:W3CDTF">2011-05-06T09:59:53Z</dcterms:created>
  <dcterms:modified xsi:type="dcterms:W3CDTF">2019-12-27T08:32:29Z</dcterms:modified>
  <cp:category/>
  <cp:version/>
  <cp:contentType/>
  <cp:contentStatus/>
</cp:coreProperties>
</file>