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0896" tabRatio="656" activeTab="0"/>
  </bookViews>
  <sheets>
    <sheet name="1115032" sheetId="1" r:id="rId1"/>
  </sheets>
  <definedNames/>
  <calcPr fullCalcOnLoad="1" fullPrecision="0"/>
</workbook>
</file>

<file path=xl/sharedStrings.xml><?xml version="1.0" encoding="utf-8"?>
<sst xmlns="http://schemas.openxmlformats.org/spreadsheetml/2006/main" count="130" uniqueCount="95">
  <si>
    <t>Паспорт</t>
  </si>
  <si>
    <t>Усього</t>
  </si>
  <si>
    <t>ЗАТВЕРДЖЕНО</t>
  </si>
  <si>
    <t>1.</t>
  </si>
  <si>
    <t>2.</t>
  </si>
  <si>
    <t>3.</t>
  </si>
  <si>
    <t>Одиниця виміру </t>
  </si>
  <si>
    <t>Джерело інформації </t>
  </si>
  <si>
    <t>№ з/п</t>
  </si>
  <si>
    <t xml:space="preserve">(підпис) </t>
  </si>
  <si>
    <t xml:space="preserve">ПОГОДЖЕНО: </t>
  </si>
  <si>
    <t xml:space="preserve">(найменування відповідального виконавця) </t>
  </si>
  <si>
    <t>Загальний фонд </t>
  </si>
  <si>
    <t>Спеціальний фонд </t>
  </si>
  <si>
    <t>Завдання</t>
  </si>
  <si>
    <t>затрат</t>
  </si>
  <si>
    <t>продукту</t>
  </si>
  <si>
    <t>ефективності</t>
  </si>
  <si>
    <t>якості</t>
  </si>
  <si>
    <t>Напрями використання бюджетних коштів</t>
  </si>
  <si>
    <t>Найменування місцевої / регіональної програми </t>
  </si>
  <si>
    <t>Наказ / розпорядчий документ</t>
  </si>
  <si>
    <t xml:space="preserve">(найменування головного розпорядника </t>
  </si>
  <si>
    <t>коштів обласного бюджету)</t>
  </si>
  <si>
    <t xml:space="preserve">(ініціали/ініціал, прізвище) </t>
  </si>
  <si>
    <t>11. Результативні показники бюджетної програми</t>
  </si>
  <si>
    <t>10. Перелік місцевих / регіональних програм, що виконуються у складі бюджетної програми</t>
  </si>
  <si>
    <t>9. Напрями використання бюджетних коштів</t>
  </si>
  <si>
    <t>гривень</t>
  </si>
  <si>
    <t>8. Завдання бюджетної програми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</si>
  <si>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</si>
  <si>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</si>
  <si>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</si>
  <si>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5. Підстави для виконання бюджетної програми</t>
  </si>
  <si>
    <t>Департамент фінансів облдержадміністрації</t>
  </si>
  <si>
    <t>(дата погодження)</t>
  </si>
  <si>
    <t>Показники</t>
  </si>
  <si>
    <t>Директор департаменту</t>
  </si>
  <si>
    <t xml:space="preserve">(найменування головного розпорядника коштів місцевого бюджету) </t>
  </si>
  <si>
    <t xml:space="preserve">(код Програмної класифікації видатків та кредитування місцевого бюджету) 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</si>
  <si>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</si>
  <si>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</si>
  <si>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</si>
  <si>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</si>
  <si>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</si>
  <si>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Петро ЛАЗАР</t>
  </si>
  <si>
    <t>М.П.</t>
  </si>
  <si>
    <t>07100000000</t>
  </si>
  <si>
    <t>39663671</t>
  </si>
  <si>
    <t>Управління молоді та спорту облдержадміністрації</t>
  </si>
  <si>
    <t>бюджетної програми обласного бюджету на 2020 рік</t>
  </si>
  <si>
    <t>Управління молоді та спорту</t>
  </si>
  <si>
    <t>облдержадміністрації</t>
  </si>
  <si>
    <t>од.</t>
  </si>
  <si>
    <t>осіб</t>
  </si>
  <si>
    <t>грн.</t>
  </si>
  <si>
    <t>%</t>
  </si>
  <si>
    <t>Олег МУРТАЗІН</t>
  </si>
  <si>
    <t>внутрішній облік</t>
  </si>
  <si>
    <t>мережа розпорядників і одержувачів коштів</t>
  </si>
  <si>
    <t>штатний розпис</t>
  </si>
  <si>
    <t>у тому числі тренерів</t>
  </si>
  <si>
    <t>Конституція України, Бюджетний кодекс України, Закон України "Про фізичну культуру і спорт", Постанова Кабінету Міністрів України від 05.11.2008 № 993 "Про затвердження Положення про дитячо-юнацьку спортивну школу",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рішення обласної ради від 20.12.2019 № 1629 "Про обласний бюджет на 2020 рік"</t>
  </si>
  <si>
    <t>Розвиток дитячо-юнацького спорту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</si>
  <si>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</si>
  <si>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тарифікаційний список тренерів-викладачів</t>
  </si>
  <si>
    <t>шт.</t>
  </si>
  <si>
    <t>товарна накладна</t>
  </si>
  <si>
    <t>розрахунок до кошторису</t>
  </si>
  <si>
    <t>відомість нарахувань та утримань заробітної плати</t>
  </si>
  <si>
    <t>Фінансова підтримка дитячо-юнацьких спортивних шкіл фізкультурно-спортивних товариств</t>
  </si>
  <si>
    <t>4. Обсяг бюджетних призначень / бюджетних асигнувань 20 163 900 гривень, у тому числі загального фонду  19 883 900 гривень та спеціального фонду 280 000 гривень.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</si>
  <si>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фізкультурно-спортивної спрямованості</t>
  </si>
  <si>
    <t>Утримання ДЮСШ, ОКДЮСШ та забезпечення розвитку дітей в обраному виді спорту</t>
  </si>
  <si>
    <t>кількість дитячо-юнацьких спортивних шкіл фізкультурно-спортивних товариств, яким надається фінансова підтримка з бюджету</t>
  </si>
  <si>
    <t>обсяг витрат на фінансову підтримку дитячо-юнацьких спортивних шкіл фізкультурно-спортивних товариств</t>
  </si>
  <si>
    <t>план використання бюджетних коштів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</si>
  <si>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</si>
  <si>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</t>
  </si>
  <si>
    <t>кількість учнів дитячо-юнацьких спортивних шкіл фізкультурно-спортивних товариств, яким надається фінансова підтримка з бюджету, що взяли участь у регіональних спортивних змаганнях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</si>
  <si>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</si>
  <si>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бюджету, з розрахунку на одного працівника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</si>
  <si>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</si>
  <si>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бюджету, у розрахунку на одного учня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</si>
  <si>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бюджету, у регіональних спортивних змаганнях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</si>
  <si>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</si>
  <si>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бюджету, майстрів спорту України / кандидатів у майстри спорту України</t>
  </si>
  <si>
    <t>кількість учнів дитячо-юнацьких спортивних шкіл фізкультурно-спортивних товариств, яким надається фінансова підтримка з бюджету, які здобули призові місця в регіональних спортивних змаганнях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</si>
  <si>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бюджету, порівняно з минулим роком</t>
  </si>
  <si>
    <t>0810</t>
  </si>
  <si>
    <t>В.о. начальника управління молоді та спорту облдержадміністрації</t>
  </si>
  <si>
    <t>12.02.2020.</t>
  </si>
  <si>
    <t>№ 77</t>
  </si>
  <si>
    <t>список учнів протягом року</t>
  </si>
  <si>
    <t>середньорічна кількість учнів у поточному і минулому році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</si>
</sst>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#,##0.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0"/>
    </font>
    <font>
      <sz val="8"/>
      <name val="Times New Roman"/>
      <family val="1"/>
    </font>
    <font>
      <b/>
      <sz val="9"/>
      <name val="Times New Roman"/>
      <family val="0"/>
    </font>
    <font>
      <sz val="10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top"/>
      <protection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horizontal="right" vertical="top"/>
      <protection/>
    </xf>
    <xf numFmtId="0" fontId="2" fillId="0" borderId="0" xfId="0" applyFont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1" fontId="5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/>
    </xf>
    <xf numFmtId="187" fontId="2" fillId="0" borderId="1" xfId="0" applyNumberFormat="1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3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center" vertical="top"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Continuous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1" fillId="0" borderId="3" xfId="0" applyFont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vertical="top"/>
      <protection/>
    </xf>
    <xf numFmtId="14" fontId="4" fillId="0" borderId="4" xfId="0" applyNumberFormat="1" applyFont="1" applyBorder="1" applyAlignment="1" applyProtection="1">
      <alignment horizontal="left"/>
      <protection/>
    </xf>
    <xf numFmtId="3" fontId="2" fillId="0" borderId="1" xfId="0" applyNumberFormat="1" applyFont="1" applyBorder="1" applyAlignment="1" applyProtection="1">
      <alignment horizontal="center" vertical="top"/>
      <protection/>
    </xf>
    <xf numFmtId="3" fontId="2" fillId="0" borderId="1" xfId="0" applyNumberFormat="1" applyFont="1" applyBorder="1" applyAlignment="1" applyProtection="1">
      <alignment horizontal="center" vertical="top" wrapText="1"/>
      <protection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3" fontId="14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187" fontId="2" fillId="0" borderId="0" xfId="0" applyNumberFormat="1" applyFont="1" applyBorder="1" applyAlignment="1" applyProtection="1">
      <alignment vertical="top" wrapText="1"/>
      <protection/>
    </xf>
    <xf numFmtId="187" fontId="2" fillId="0" borderId="1" xfId="0" applyNumberFormat="1" applyFont="1" applyBorder="1" applyAlignment="1" applyProtection="1">
      <alignment horizontal="center" vertical="top" wrapText="1"/>
      <protection/>
    </xf>
    <xf numFmtId="1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 wrapText="1"/>
      <protection/>
    </xf>
    <xf numFmtId="184" fontId="5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184" fontId="2" fillId="0" borderId="1" xfId="0" applyNumberFormat="1" applyFont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top"/>
      <protection/>
    </xf>
    <xf numFmtId="0" fontId="13" fillId="0" borderId="5" xfId="0" applyFont="1" applyFill="1" applyBorder="1" applyAlignment="1" applyProtection="1">
      <alignment horizontal="center" vertical="top" wrapText="1"/>
      <protection/>
    </xf>
    <xf numFmtId="0" fontId="4" fillId="0" borderId="4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horizontal="center" vertical="top"/>
      <protection/>
    </xf>
    <xf numFmtId="0" fontId="14" fillId="0" borderId="5" xfId="0" applyFont="1" applyBorder="1" applyAlignment="1">
      <alignment vertical="top" wrapText="1"/>
    </xf>
    <xf numFmtId="0" fontId="15" fillId="0" borderId="6" xfId="0" applyFont="1" applyBorder="1" applyAlignment="1">
      <alignment/>
    </xf>
    <xf numFmtId="0" fontId="5" fillId="0" borderId="5" xfId="0" applyFont="1" applyBorder="1" applyAlignment="1">
      <alignment vertical="top" wrapText="1"/>
    </xf>
    <xf numFmtId="0" fontId="12" fillId="0" borderId="6" xfId="0" applyBorder="1" applyAlignment="1">
      <alignment/>
    </xf>
    <xf numFmtId="0" fontId="0" fillId="0" borderId="6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3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5" fillId="0" borderId="6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5" xfId="0" applyFont="1" applyBorder="1" applyAlignment="1" applyProtection="1">
      <alignment horizontal="center" vertical="top" wrapText="1"/>
      <protection/>
    </xf>
    <xf numFmtId="0" fontId="4" fillId="0" borderId="6" xfId="0" applyFont="1" applyBorder="1" applyAlignment="1" applyProtection="1">
      <alignment horizontal="center" vertical="top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 vertical="top" wrapText="1"/>
      <protection/>
    </xf>
    <xf numFmtId="0" fontId="4" fillId="0" borderId="6" xfId="0" applyFont="1" applyFill="1" applyBorder="1" applyAlignment="1" applyProtection="1">
      <alignment vertical="top" wrapText="1"/>
      <protection/>
    </xf>
    <xf numFmtId="0" fontId="4" fillId="0" borderId="2" xfId="0" applyFont="1" applyFill="1" applyBorder="1" applyAlignment="1" applyProtection="1">
      <alignment vertical="top" wrapText="1"/>
      <protection/>
    </xf>
    <xf numFmtId="0" fontId="4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 vertical="top"/>
    </xf>
    <xf numFmtId="0" fontId="8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13" fillId="0" borderId="6" xfId="0" applyFont="1" applyFill="1" applyBorder="1" applyAlignment="1" applyProtection="1">
      <alignment horizontal="center" vertical="top" wrapText="1"/>
      <protection/>
    </xf>
    <xf numFmtId="0" fontId="13" fillId="0" borderId="2" xfId="0" applyFont="1" applyFill="1" applyBorder="1" applyAlignment="1" applyProtection="1">
      <alignment horizontal="center" vertical="top" wrapText="1"/>
      <protection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 wrapText="1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6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center" vertical="top"/>
      <protection/>
    </xf>
    <xf numFmtId="0" fontId="2" fillId="0" borderId="6" xfId="0" applyFont="1" applyFill="1" applyBorder="1" applyAlignment="1" applyProtection="1">
      <alignment horizontal="center" vertical="top"/>
      <protection/>
    </xf>
    <xf numFmtId="0" fontId="2" fillId="0" borderId="2" xfId="0" applyFont="1" applyFill="1" applyBorder="1" applyAlignment="1" applyProtection="1">
      <alignment horizontal="center" vertical="top"/>
      <protection/>
    </xf>
    <xf numFmtId="0" fontId="4" fillId="0" borderId="5" xfId="0" applyFont="1" applyFill="1" applyBorder="1" applyAlignment="1" applyProtection="1">
      <alignment horizontal="left" vertical="top"/>
      <protection/>
    </xf>
    <xf numFmtId="0" fontId="4" fillId="0" borderId="6" xfId="0" applyFont="1" applyFill="1" applyBorder="1" applyAlignment="1" applyProtection="1">
      <alignment horizontal="left" vertical="top"/>
      <protection/>
    </xf>
    <xf numFmtId="0" fontId="4" fillId="0" borderId="2" xfId="0" applyFont="1" applyFill="1" applyBorder="1" applyAlignment="1" applyProtection="1">
      <alignment horizontal="left" vertical="top"/>
      <protection/>
    </xf>
    <xf numFmtId="0" fontId="4" fillId="0" borderId="4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 locked="0"/>
    </xf>
    <xf numFmtId="49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2" xfId="0" applyFont="1" applyFill="1" applyBorder="1" applyAlignment="1" applyProtection="1">
      <alignment vertical="top"/>
      <protection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showZeros="0" tabSelected="1" workbookViewId="0" topLeftCell="A61">
      <selection activeCell="R75" sqref="R75"/>
    </sheetView>
  </sheetViews>
  <sheetFormatPr defaultColWidth="9.00390625" defaultRowHeight="12.75"/>
  <cols>
    <col min="1" max="1" width="3.875" style="4" customWidth="1"/>
    <col min="2" max="2" width="16.50390625" style="4" customWidth="1"/>
    <col min="3" max="3" width="4.125" style="4" customWidth="1"/>
    <col min="4" max="4" width="16.50390625" style="4" bestFit="1" customWidth="1"/>
    <col min="5" max="5" width="4.125" style="4" customWidth="1"/>
    <col min="6" max="6" width="15.375" style="4" customWidth="1"/>
    <col min="7" max="7" width="4.125" style="4" customWidth="1"/>
    <col min="8" max="8" width="8.625" style="4" customWidth="1"/>
    <col min="9" max="11" width="7.875" style="4" customWidth="1"/>
    <col min="12" max="13" width="14.125" style="4" customWidth="1"/>
    <col min="14" max="14" width="14.875" style="4" bestFit="1" customWidth="1"/>
    <col min="15" max="16384" width="9.125" style="4" customWidth="1"/>
  </cols>
  <sheetData>
    <row r="1" s="11" customFormat="1" ht="15">
      <c r="L1" s="11" t="s">
        <v>2</v>
      </c>
    </row>
    <row r="2" s="11" customFormat="1" ht="15">
      <c r="L2" s="11" t="s">
        <v>21</v>
      </c>
    </row>
    <row r="3" spans="12:14" s="11" customFormat="1" ht="15">
      <c r="L3" s="137" t="s">
        <v>51</v>
      </c>
      <c r="M3" s="137"/>
      <c r="N3" s="137"/>
    </row>
    <row r="4" spans="12:14" s="12" customFormat="1" ht="12">
      <c r="L4" s="139" t="s">
        <v>22</v>
      </c>
      <c r="M4" s="139"/>
      <c r="N4" s="139"/>
    </row>
    <row r="5" spans="12:14" s="11" customFormat="1" ht="15">
      <c r="L5" s="138" t="s">
        <v>52</v>
      </c>
      <c r="M5" s="138"/>
      <c r="N5" s="138"/>
    </row>
    <row r="6" spans="12:14" s="13" customFormat="1" ht="12">
      <c r="L6" s="140" t="s">
        <v>23</v>
      </c>
      <c r="M6" s="140"/>
      <c r="N6" s="140"/>
    </row>
    <row r="7" spans="2:14" s="11" customFormat="1" ht="15">
      <c r="B7" s="31"/>
      <c r="L7" s="67" t="s">
        <v>91</v>
      </c>
      <c r="M7" s="61" t="s">
        <v>92</v>
      </c>
      <c r="N7" s="25"/>
    </row>
    <row r="8" spans="1:14" s="11" customFormat="1" ht="16.5">
      <c r="A8" s="134" t="s">
        <v>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s="11" customFormat="1" ht="16.5">
      <c r="A9" s="134" t="s">
        <v>50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2:11" s="41" customFormat="1" ht="9.75">
      <c r="B10" s="42"/>
      <c r="C10" s="43"/>
      <c r="G10" s="43"/>
      <c r="H10" s="43"/>
      <c r="I10" s="43"/>
      <c r="J10" s="43"/>
      <c r="K10" s="43"/>
    </row>
    <row r="11" spans="1:14" s="11" customFormat="1" ht="15">
      <c r="A11" s="11" t="s">
        <v>3</v>
      </c>
      <c r="B11" s="62">
        <v>1100000</v>
      </c>
      <c r="C11" s="54"/>
      <c r="D11" s="135" t="s">
        <v>49</v>
      </c>
      <c r="E11" s="135"/>
      <c r="F11" s="135"/>
      <c r="G11" s="135"/>
      <c r="H11" s="135"/>
      <c r="I11" s="135"/>
      <c r="J11" s="135"/>
      <c r="K11" s="135"/>
      <c r="L11" s="135"/>
      <c r="M11" s="54"/>
      <c r="N11" s="62">
        <v>39663671</v>
      </c>
    </row>
    <row r="12" spans="2:14" s="12" customFormat="1" ht="48">
      <c r="B12" s="52" t="s">
        <v>39</v>
      </c>
      <c r="C12" s="58"/>
      <c r="D12" s="103" t="s">
        <v>38</v>
      </c>
      <c r="E12" s="103"/>
      <c r="F12" s="103"/>
      <c r="G12" s="103"/>
      <c r="H12" s="103"/>
      <c r="I12" s="103"/>
      <c r="J12" s="103"/>
      <c r="K12" s="103"/>
      <c r="L12" s="103"/>
      <c r="M12" s="13"/>
      <c r="N12" s="53" t="s">
        <v>40</v>
      </c>
    </row>
    <row r="13" spans="1:14" s="11" customFormat="1" ht="15">
      <c r="A13" s="11" t="s">
        <v>4</v>
      </c>
      <c r="B13" s="62">
        <v>1110000</v>
      </c>
      <c r="C13" s="54"/>
      <c r="D13" s="136" t="s">
        <v>49</v>
      </c>
      <c r="E13" s="136"/>
      <c r="F13" s="136"/>
      <c r="G13" s="136"/>
      <c r="H13" s="136"/>
      <c r="I13" s="136"/>
      <c r="J13" s="136"/>
      <c r="K13" s="136"/>
      <c r="L13" s="136"/>
      <c r="M13" s="55"/>
      <c r="N13" s="51" t="s">
        <v>48</v>
      </c>
    </row>
    <row r="14" spans="2:14" s="12" customFormat="1" ht="48">
      <c r="B14" s="52" t="s">
        <v>39</v>
      </c>
      <c r="C14" s="58"/>
      <c r="D14" s="104" t="s">
        <v>11</v>
      </c>
      <c r="E14" s="104"/>
      <c r="F14" s="104"/>
      <c r="G14" s="104"/>
      <c r="H14" s="104"/>
      <c r="I14" s="104"/>
      <c r="J14" s="104"/>
      <c r="K14" s="104"/>
      <c r="L14" s="104"/>
      <c r="M14" s="13"/>
      <c r="N14" s="53" t="s">
        <v>40</v>
      </c>
    </row>
    <row r="15" spans="1:14" s="29" customFormat="1" ht="49.5" customHeight="1">
      <c r="A15" s="29" t="s">
        <v>5</v>
      </c>
      <c r="B15" s="62">
        <v>1115032</v>
      </c>
      <c r="C15" s="54"/>
      <c r="D15" s="63">
        <v>5032</v>
      </c>
      <c r="E15" s="57"/>
      <c r="F15" s="84" t="s">
        <v>89</v>
      </c>
      <c r="G15" s="59"/>
      <c r="H15" s="102" t="s">
        <v>70</v>
      </c>
      <c r="I15" s="102"/>
      <c r="J15" s="102"/>
      <c r="K15" s="102"/>
      <c r="L15" s="102"/>
      <c r="M15" s="55"/>
      <c r="N15" s="51" t="s">
        <v>47</v>
      </c>
    </row>
    <row r="16" spans="1:14" s="12" customFormat="1" ht="40.5">
      <c r="A16" s="8"/>
      <c r="B16" s="64" t="s">
        <v>39</v>
      </c>
      <c r="C16" s="65"/>
      <c r="D16" s="64" t="s">
        <v>44</v>
      </c>
      <c r="E16" s="66"/>
      <c r="F16" s="64" t="s">
        <v>43</v>
      </c>
      <c r="G16" s="66"/>
      <c r="H16" s="105" t="s">
        <v>42</v>
      </c>
      <c r="I16" s="105"/>
      <c r="J16" s="105"/>
      <c r="K16" s="105"/>
      <c r="L16" s="105"/>
      <c r="M16" s="13"/>
      <c r="N16" s="56" t="s">
        <v>41</v>
      </c>
    </row>
    <row r="17" spans="2:11" s="12" customFormat="1" ht="12">
      <c r="B17" s="3"/>
      <c r="C17" s="6"/>
      <c r="G17" s="6"/>
      <c r="H17" s="6"/>
      <c r="I17" s="6"/>
      <c r="J17" s="6"/>
      <c r="K17" s="6"/>
    </row>
    <row r="18" spans="1:14" s="11" customFormat="1" ht="31.5" customHeight="1">
      <c r="A18" s="123" t="s">
        <v>71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2:11" s="12" customFormat="1" ht="12">
      <c r="B19" s="3"/>
      <c r="C19" s="6"/>
      <c r="G19" s="6"/>
      <c r="H19" s="6"/>
      <c r="I19" s="6"/>
      <c r="J19" s="6"/>
      <c r="K19" s="6"/>
    </row>
    <row r="20" spans="1:14" s="11" customFormat="1" ht="15">
      <c r="A20" s="25" t="s">
        <v>33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s="11" customFormat="1" ht="82.5" customHeight="1">
      <c r="A21" s="133" t="s">
        <v>62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2:11" s="12" customFormat="1" ht="12">
      <c r="B22" s="3"/>
      <c r="C22" s="6"/>
      <c r="G22" s="6"/>
      <c r="H22" s="6"/>
      <c r="I22" s="6"/>
      <c r="J22" s="6"/>
      <c r="K22" s="6"/>
    </row>
    <row r="23" spans="1:11" ht="15">
      <c r="A23" s="11" t="s">
        <v>30</v>
      </c>
      <c r="B23" s="26"/>
      <c r="C23" s="27"/>
      <c r="D23" s="11"/>
      <c r="E23" s="11"/>
      <c r="F23" s="11"/>
      <c r="G23" s="27"/>
      <c r="H23" s="27"/>
      <c r="I23" s="27"/>
      <c r="J23" s="7"/>
      <c r="K23" s="7"/>
    </row>
    <row r="24" spans="2:11" s="12" customFormat="1" ht="12">
      <c r="B24" s="3"/>
      <c r="C24" s="6"/>
      <c r="G24" s="6"/>
      <c r="H24" s="6"/>
      <c r="I24" s="6"/>
      <c r="J24" s="6"/>
      <c r="K24" s="6"/>
    </row>
    <row r="25" spans="1:14" s="11" customFormat="1" ht="30.75">
      <c r="A25" s="32" t="s">
        <v>8</v>
      </c>
      <c r="B25" s="108" t="s">
        <v>31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0"/>
    </row>
    <row r="26" spans="1:14" s="11" customFormat="1" ht="15">
      <c r="A26" s="30">
        <v>1</v>
      </c>
      <c r="B26" s="141" t="s">
        <v>63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3"/>
    </row>
    <row r="27" spans="1:14" s="12" customFormat="1" ht="12">
      <c r="A27" s="33"/>
      <c r="B27" s="34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s="29" customFormat="1" ht="15">
      <c r="A28" s="28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29" customFormat="1" ht="37.5" customHeight="1">
      <c r="A29" s="88" t="s">
        <v>64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2:11" s="12" customFormat="1" ht="12">
      <c r="B30" s="3"/>
      <c r="C30" s="6"/>
      <c r="G30" s="6"/>
      <c r="H30" s="6"/>
      <c r="I30" s="6"/>
      <c r="J30" s="6"/>
      <c r="K30" s="6"/>
    </row>
    <row r="31" ht="15">
      <c r="A31" s="11" t="s">
        <v>29</v>
      </c>
    </row>
    <row r="32" spans="2:11" s="12" customFormat="1" ht="12">
      <c r="B32" s="3"/>
      <c r="C32" s="6"/>
      <c r="G32" s="6"/>
      <c r="H32" s="6"/>
      <c r="I32" s="6"/>
      <c r="J32" s="6"/>
      <c r="K32" s="6"/>
    </row>
    <row r="33" spans="1:14" s="11" customFormat="1" ht="30.75">
      <c r="A33" s="32" t="s">
        <v>8</v>
      </c>
      <c r="B33" s="108" t="s">
        <v>14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10"/>
    </row>
    <row r="34" spans="1:14" s="29" customFormat="1" ht="38.25" customHeight="1">
      <c r="A34" s="30">
        <v>1</v>
      </c>
      <c r="B34" s="111" t="s">
        <v>72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</row>
    <row r="35" spans="1:14" s="29" customFormat="1" ht="15">
      <c r="A35" s="57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</row>
    <row r="36" spans="2:11" s="12" customFormat="1" ht="12">
      <c r="B36" s="3"/>
      <c r="C36" s="6"/>
      <c r="G36" s="6"/>
      <c r="H36" s="6"/>
      <c r="I36" s="6"/>
      <c r="J36" s="6"/>
      <c r="K36" s="6"/>
    </row>
    <row r="37" ht="15">
      <c r="A37" s="11" t="s">
        <v>27</v>
      </c>
    </row>
    <row r="38" spans="2:14" s="12" customFormat="1" ht="12">
      <c r="B38" s="8"/>
      <c r="C38" s="6"/>
      <c r="G38" s="6"/>
      <c r="H38" s="6"/>
      <c r="I38" s="6"/>
      <c r="K38" s="6"/>
      <c r="N38" s="15" t="s">
        <v>28</v>
      </c>
    </row>
    <row r="39" spans="1:14" ht="27">
      <c r="A39" s="16" t="s">
        <v>8</v>
      </c>
      <c r="B39" s="124" t="s">
        <v>19</v>
      </c>
      <c r="C39" s="125"/>
      <c r="D39" s="125"/>
      <c r="E39" s="125"/>
      <c r="F39" s="125"/>
      <c r="G39" s="125"/>
      <c r="H39" s="125"/>
      <c r="I39" s="125"/>
      <c r="J39" s="125"/>
      <c r="K39" s="126"/>
      <c r="L39" s="16" t="s">
        <v>12</v>
      </c>
      <c r="M39" s="16" t="s">
        <v>13</v>
      </c>
      <c r="N39" s="9" t="s">
        <v>1</v>
      </c>
    </row>
    <row r="40" spans="1:14" ht="13.5">
      <c r="A40" s="5">
        <v>1</v>
      </c>
      <c r="B40" s="127">
        <v>2</v>
      </c>
      <c r="C40" s="128"/>
      <c r="D40" s="128"/>
      <c r="E40" s="128"/>
      <c r="F40" s="128"/>
      <c r="G40" s="128"/>
      <c r="H40" s="128"/>
      <c r="I40" s="128"/>
      <c r="J40" s="128"/>
      <c r="K40" s="129"/>
      <c r="L40" s="22">
        <v>3</v>
      </c>
      <c r="M40" s="1">
        <v>4</v>
      </c>
      <c r="N40" s="9">
        <v>5</v>
      </c>
    </row>
    <row r="41" spans="1:14" ht="21" customHeight="1">
      <c r="A41" s="5">
        <v>1</v>
      </c>
      <c r="B41" s="130" t="s">
        <v>73</v>
      </c>
      <c r="C41" s="131"/>
      <c r="D41" s="131"/>
      <c r="E41" s="131"/>
      <c r="F41" s="131"/>
      <c r="G41" s="131"/>
      <c r="H41" s="131"/>
      <c r="I41" s="131"/>
      <c r="J41" s="131"/>
      <c r="K41" s="132"/>
      <c r="L41" s="22">
        <v>19883900</v>
      </c>
      <c r="M41" s="1">
        <v>280000</v>
      </c>
      <c r="N41" s="81">
        <f>L41+M41</f>
        <v>20163900</v>
      </c>
    </row>
    <row r="42" spans="1:14" ht="21" customHeight="1">
      <c r="A42" s="5"/>
      <c r="B42" s="130"/>
      <c r="C42" s="131"/>
      <c r="D42" s="131"/>
      <c r="E42" s="131"/>
      <c r="F42" s="131"/>
      <c r="G42" s="131"/>
      <c r="H42" s="131"/>
      <c r="I42" s="131"/>
      <c r="J42" s="131"/>
      <c r="K42" s="132"/>
      <c r="L42" s="69"/>
      <c r="M42" s="68"/>
      <c r="N42" s="81">
        <f>L42+M42</f>
        <v>0</v>
      </c>
    </row>
    <row r="43" spans="1:14" ht="13.5">
      <c r="A43" s="87" t="s">
        <v>1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9"/>
      <c r="L43" s="71">
        <f>L41+L42</f>
        <v>19883900</v>
      </c>
      <c r="M43" s="71">
        <f>M41+M42</f>
        <v>280000</v>
      </c>
      <c r="N43" s="71">
        <f>N41+N42</f>
        <v>20163900</v>
      </c>
    </row>
    <row r="44" spans="2:10" s="12" customFormat="1" ht="12">
      <c r="B44" s="8"/>
      <c r="C44" s="6"/>
      <c r="G44" s="6"/>
      <c r="H44" s="6"/>
      <c r="I44" s="6"/>
      <c r="J44" s="6"/>
    </row>
    <row r="45" spans="1:9" ht="15">
      <c r="A45" s="20" t="s">
        <v>26</v>
      </c>
      <c r="B45" s="17"/>
      <c r="D45" s="17"/>
      <c r="E45" s="17"/>
      <c r="F45" s="17"/>
      <c r="G45" s="17"/>
      <c r="H45" s="17"/>
      <c r="I45" s="17"/>
    </row>
    <row r="46" spans="2:14" s="12" customFormat="1" ht="12">
      <c r="B46" s="18"/>
      <c r="C46" s="19"/>
      <c r="D46" s="19"/>
      <c r="E46" s="19"/>
      <c r="F46" s="19"/>
      <c r="G46" s="19"/>
      <c r="K46" s="15"/>
      <c r="N46" s="15" t="s">
        <v>28</v>
      </c>
    </row>
    <row r="47" spans="1:14" ht="27">
      <c r="A47" s="16" t="s">
        <v>8</v>
      </c>
      <c r="B47" s="99" t="s">
        <v>20</v>
      </c>
      <c r="C47" s="100"/>
      <c r="D47" s="100"/>
      <c r="E47" s="100"/>
      <c r="F47" s="100"/>
      <c r="G47" s="100"/>
      <c r="H47" s="100"/>
      <c r="I47" s="100"/>
      <c r="J47" s="100"/>
      <c r="K47" s="101"/>
      <c r="L47" s="16" t="s">
        <v>12</v>
      </c>
      <c r="M47" s="16" t="s">
        <v>13</v>
      </c>
      <c r="N47" s="16" t="s">
        <v>1</v>
      </c>
    </row>
    <row r="48" spans="1:14" ht="13.5">
      <c r="A48" s="10">
        <v>1</v>
      </c>
      <c r="B48" s="95">
        <v>2</v>
      </c>
      <c r="C48" s="95"/>
      <c r="D48" s="95"/>
      <c r="E48" s="95"/>
      <c r="F48" s="95"/>
      <c r="G48" s="95"/>
      <c r="H48" s="95"/>
      <c r="I48" s="95"/>
      <c r="J48" s="95"/>
      <c r="K48" s="95"/>
      <c r="L48" s="16">
        <v>3</v>
      </c>
      <c r="M48" s="16">
        <v>4</v>
      </c>
      <c r="N48" s="16">
        <v>5</v>
      </c>
    </row>
    <row r="49" spans="1:14" ht="13.5">
      <c r="A49" s="10">
        <v>1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7"/>
      <c r="L49" s="70"/>
      <c r="M49" s="70"/>
      <c r="N49" s="70"/>
    </row>
    <row r="50" spans="1:14" ht="13.5">
      <c r="A50" s="10"/>
      <c r="B50" s="106"/>
      <c r="C50" s="106"/>
      <c r="D50" s="106"/>
      <c r="E50" s="106"/>
      <c r="F50" s="106"/>
      <c r="G50" s="106"/>
      <c r="H50" s="106"/>
      <c r="I50" s="106"/>
      <c r="J50" s="106"/>
      <c r="K50" s="107"/>
      <c r="L50" s="70"/>
      <c r="M50" s="70"/>
      <c r="N50" s="70"/>
    </row>
    <row r="51" spans="1:14" ht="13.5">
      <c r="A51" s="120" t="s">
        <v>1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2"/>
      <c r="L51" s="71">
        <f>L49</f>
        <v>0</v>
      </c>
      <c r="M51" s="71"/>
      <c r="N51" s="71">
        <f>N49</f>
        <v>0</v>
      </c>
    </row>
    <row r="52" spans="2:10" s="12" customFormat="1" ht="12">
      <c r="B52" s="8"/>
      <c r="C52" s="6"/>
      <c r="G52" s="6"/>
      <c r="H52" s="6"/>
      <c r="I52" s="6"/>
      <c r="J52" s="6"/>
    </row>
    <row r="53" spans="1:10" s="11" customFormat="1" ht="15">
      <c r="A53" s="25" t="s">
        <v>25</v>
      </c>
      <c r="B53" s="25"/>
      <c r="D53" s="25"/>
      <c r="E53" s="25"/>
      <c r="F53" s="25"/>
      <c r="G53" s="25"/>
      <c r="H53" s="25"/>
      <c r="I53" s="25"/>
      <c r="J53" s="25"/>
    </row>
    <row r="54" spans="2:11" s="12" customFormat="1" ht="12">
      <c r="B54" s="3"/>
      <c r="C54" s="6"/>
      <c r="G54" s="6"/>
      <c r="H54" s="6"/>
      <c r="I54" s="6"/>
      <c r="J54" s="6"/>
      <c r="K54" s="6"/>
    </row>
    <row r="55" spans="1:14" ht="41.25">
      <c r="A55" s="16" t="s">
        <v>8</v>
      </c>
      <c r="B55" s="86" t="s">
        <v>36</v>
      </c>
      <c r="C55" s="86"/>
      <c r="D55" s="86"/>
      <c r="E55" s="86"/>
      <c r="F55" s="86"/>
      <c r="G55" s="86"/>
      <c r="H55" s="16" t="s">
        <v>6</v>
      </c>
      <c r="I55" s="85" t="s">
        <v>7</v>
      </c>
      <c r="J55" s="85"/>
      <c r="K55" s="85"/>
      <c r="L55" s="16" t="s">
        <v>12</v>
      </c>
      <c r="M55" s="16" t="s">
        <v>13</v>
      </c>
      <c r="N55" s="16" t="s">
        <v>1</v>
      </c>
    </row>
    <row r="56" spans="1:14" s="14" customFormat="1" ht="13.5">
      <c r="A56" s="10">
        <v>1</v>
      </c>
      <c r="B56" s="89">
        <v>2</v>
      </c>
      <c r="C56" s="89"/>
      <c r="D56" s="89"/>
      <c r="E56" s="89"/>
      <c r="F56" s="89"/>
      <c r="G56" s="89"/>
      <c r="H56" s="1">
        <v>3</v>
      </c>
      <c r="I56" s="95">
        <v>4</v>
      </c>
      <c r="J56" s="95"/>
      <c r="K56" s="95"/>
      <c r="L56" s="10">
        <v>5</v>
      </c>
      <c r="M56" s="10">
        <v>6</v>
      </c>
      <c r="N56" s="10">
        <v>7</v>
      </c>
    </row>
    <row r="57" spans="1:14" s="11" customFormat="1" ht="15">
      <c r="A57" s="2">
        <v>1</v>
      </c>
      <c r="B57" s="90" t="s">
        <v>15</v>
      </c>
      <c r="C57" s="91"/>
      <c r="D57" s="91"/>
      <c r="E57" s="91"/>
      <c r="F57" s="91"/>
      <c r="G57" s="91"/>
      <c r="H57" s="21"/>
      <c r="I57" s="99"/>
      <c r="J57" s="100"/>
      <c r="K57" s="101"/>
      <c r="L57" s="21"/>
      <c r="M57" s="21"/>
      <c r="N57" s="24"/>
    </row>
    <row r="58" spans="1:14" s="11" customFormat="1" ht="56.25" customHeight="1">
      <c r="A58" s="2"/>
      <c r="B58" s="96" t="s">
        <v>74</v>
      </c>
      <c r="C58" s="97"/>
      <c r="D58" s="97"/>
      <c r="E58" s="97"/>
      <c r="F58" s="97"/>
      <c r="G58" s="98"/>
      <c r="H58" s="77" t="s">
        <v>53</v>
      </c>
      <c r="I58" s="95" t="s">
        <v>59</v>
      </c>
      <c r="J58" s="95"/>
      <c r="K58" s="95"/>
      <c r="L58" s="78">
        <v>7</v>
      </c>
      <c r="M58" s="78"/>
      <c r="N58" s="79">
        <f>L58</f>
        <v>7</v>
      </c>
    </row>
    <row r="59" spans="1:14" s="11" customFormat="1" ht="33.75" customHeight="1">
      <c r="A59" s="2"/>
      <c r="B59" s="96" t="s">
        <v>75</v>
      </c>
      <c r="C59" s="97"/>
      <c r="D59" s="97"/>
      <c r="E59" s="97"/>
      <c r="F59" s="97"/>
      <c r="G59" s="98"/>
      <c r="H59" s="77" t="s">
        <v>55</v>
      </c>
      <c r="I59" s="95" t="s">
        <v>76</v>
      </c>
      <c r="J59" s="95"/>
      <c r="K59" s="95"/>
      <c r="L59" s="78">
        <v>19883900</v>
      </c>
      <c r="M59" s="78">
        <v>280000</v>
      </c>
      <c r="N59" s="79">
        <f>L59+M59</f>
        <v>20163900</v>
      </c>
    </row>
    <row r="60" spans="1:14" s="11" customFormat="1" ht="48.75" customHeight="1">
      <c r="A60" s="2"/>
      <c r="B60" s="92" t="s">
        <v>77</v>
      </c>
      <c r="C60" s="93"/>
      <c r="D60" s="93"/>
      <c r="E60" s="93"/>
      <c r="F60" s="93"/>
      <c r="G60" s="93"/>
      <c r="H60" s="77" t="s">
        <v>53</v>
      </c>
      <c r="I60" s="95" t="s">
        <v>60</v>
      </c>
      <c r="J60" s="95"/>
      <c r="K60" s="95"/>
      <c r="L60" s="78">
        <v>134</v>
      </c>
      <c r="M60" s="78"/>
      <c r="N60" s="79">
        <f aca="true" t="shared" si="0" ref="N60:N65">L60</f>
        <v>134</v>
      </c>
    </row>
    <row r="61" spans="1:14" s="11" customFormat="1" ht="36.75" customHeight="1">
      <c r="A61" s="2"/>
      <c r="B61" s="96" t="s">
        <v>61</v>
      </c>
      <c r="C61" s="97"/>
      <c r="D61" s="97"/>
      <c r="E61" s="97"/>
      <c r="F61" s="97"/>
      <c r="G61" s="98"/>
      <c r="H61" s="77" t="s">
        <v>53</v>
      </c>
      <c r="I61" s="95" t="s">
        <v>65</v>
      </c>
      <c r="J61" s="95"/>
      <c r="K61" s="95"/>
      <c r="L61" s="80">
        <v>85.5</v>
      </c>
      <c r="M61" s="80"/>
      <c r="N61" s="83">
        <f t="shared" si="0"/>
        <v>85.5</v>
      </c>
    </row>
    <row r="62" spans="1:14" s="11" customFormat="1" ht="21.75" customHeight="1">
      <c r="A62" s="2">
        <v>2</v>
      </c>
      <c r="B62" s="90" t="s">
        <v>16</v>
      </c>
      <c r="C62" s="91"/>
      <c r="D62" s="91"/>
      <c r="E62" s="91"/>
      <c r="F62" s="91"/>
      <c r="G62" s="91"/>
      <c r="H62" s="77"/>
      <c r="I62" s="95"/>
      <c r="J62" s="95"/>
      <c r="K62" s="95"/>
      <c r="L62" s="78"/>
      <c r="M62" s="78"/>
      <c r="N62" s="79">
        <f t="shared" si="0"/>
        <v>0</v>
      </c>
    </row>
    <row r="63" spans="1:14" s="11" customFormat="1" ht="51.75" customHeight="1">
      <c r="A63" s="2"/>
      <c r="B63" s="96" t="s">
        <v>78</v>
      </c>
      <c r="C63" s="97"/>
      <c r="D63" s="97"/>
      <c r="E63" s="97"/>
      <c r="F63" s="97"/>
      <c r="G63" s="98"/>
      <c r="H63" s="77" t="s">
        <v>54</v>
      </c>
      <c r="I63" s="95" t="s">
        <v>93</v>
      </c>
      <c r="J63" s="95"/>
      <c r="K63" s="95"/>
      <c r="L63" s="78">
        <v>1911</v>
      </c>
      <c r="M63" s="10"/>
      <c r="N63" s="79">
        <f t="shared" si="0"/>
        <v>1911</v>
      </c>
    </row>
    <row r="64" spans="1:14" s="11" customFormat="1" ht="50.25" customHeight="1">
      <c r="A64" s="2"/>
      <c r="B64" s="96" t="s">
        <v>79</v>
      </c>
      <c r="C64" s="97"/>
      <c r="D64" s="97"/>
      <c r="E64" s="97"/>
      <c r="F64" s="97"/>
      <c r="G64" s="98"/>
      <c r="H64" s="77" t="s">
        <v>54</v>
      </c>
      <c r="I64" s="95" t="s">
        <v>58</v>
      </c>
      <c r="J64" s="95"/>
      <c r="K64" s="95"/>
      <c r="L64" s="78">
        <f>250+185+116+65+200+300+180</f>
        <v>1296</v>
      </c>
      <c r="M64" s="10"/>
      <c r="N64" s="79">
        <f t="shared" si="0"/>
        <v>1296</v>
      </c>
    </row>
    <row r="65" spans="1:14" s="11" customFormat="1" ht="63.75" customHeight="1">
      <c r="A65" s="2"/>
      <c r="B65" s="92" t="s">
        <v>80</v>
      </c>
      <c r="C65" s="93"/>
      <c r="D65" s="93"/>
      <c r="E65" s="93"/>
      <c r="F65" s="93"/>
      <c r="G65" s="93"/>
      <c r="H65" s="77" t="s">
        <v>66</v>
      </c>
      <c r="I65" s="95" t="s">
        <v>67</v>
      </c>
      <c r="J65" s="95"/>
      <c r="K65" s="95"/>
      <c r="L65" s="78">
        <f>120+140+300+117+400+188+110</f>
        <v>1375</v>
      </c>
      <c r="M65" s="10"/>
      <c r="N65" s="79">
        <f t="shared" si="0"/>
        <v>1375</v>
      </c>
    </row>
    <row r="66" spans="1:14" s="11" customFormat="1" ht="20.25" customHeight="1">
      <c r="A66" s="2">
        <v>3</v>
      </c>
      <c r="B66" s="147" t="s">
        <v>17</v>
      </c>
      <c r="C66" s="91"/>
      <c r="D66" s="91"/>
      <c r="E66" s="91"/>
      <c r="F66" s="91"/>
      <c r="G66" s="91"/>
      <c r="H66" s="77"/>
      <c r="I66" s="95"/>
      <c r="J66" s="95"/>
      <c r="K66" s="95"/>
      <c r="L66" s="78"/>
      <c r="M66" s="10"/>
      <c r="N66" s="79">
        <f aca="true" t="shared" si="1" ref="N66:N75">L66</f>
        <v>0</v>
      </c>
    </row>
    <row r="67" spans="1:14" s="11" customFormat="1" ht="63.75" customHeight="1">
      <c r="A67" s="2"/>
      <c r="B67" s="92" t="s">
        <v>81</v>
      </c>
      <c r="C67" s="93"/>
      <c r="D67" s="93"/>
      <c r="E67" s="93"/>
      <c r="F67" s="93"/>
      <c r="G67" s="93"/>
      <c r="H67" s="77" t="s">
        <v>55</v>
      </c>
      <c r="I67" s="95" t="s">
        <v>76</v>
      </c>
      <c r="J67" s="95"/>
      <c r="K67" s="95"/>
      <c r="L67" s="78">
        <f>19883900/L60</f>
        <v>148387</v>
      </c>
      <c r="M67" s="78">
        <f>280000/L60</f>
        <v>2090</v>
      </c>
      <c r="N67" s="79">
        <f>L67+M67</f>
        <v>150477</v>
      </c>
    </row>
    <row r="68" spans="1:14" s="11" customFormat="1" ht="56.25" customHeight="1">
      <c r="A68" s="2"/>
      <c r="B68" s="92" t="s">
        <v>82</v>
      </c>
      <c r="C68" s="94"/>
      <c r="D68" s="94"/>
      <c r="E68" s="94"/>
      <c r="F68" s="94"/>
      <c r="G68" s="94"/>
      <c r="H68" s="77" t="s">
        <v>55</v>
      </c>
      <c r="I68" s="95" t="s">
        <v>69</v>
      </c>
      <c r="J68" s="95"/>
      <c r="K68" s="95"/>
      <c r="L68" s="78">
        <f>12151600/12/L60</f>
        <v>7557</v>
      </c>
      <c r="M68" s="10"/>
      <c r="N68" s="79">
        <f t="shared" si="1"/>
        <v>7557</v>
      </c>
    </row>
    <row r="69" spans="1:14" s="11" customFormat="1" ht="69" customHeight="1">
      <c r="A69" s="2"/>
      <c r="B69" s="96" t="s">
        <v>83</v>
      </c>
      <c r="C69" s="97"/>
      <c r="D69" s="97"/>
      <c r="E69" s="97"/>
      <c r="F69" s="97"/>
      <c r="G69" s="98"/>
      <c r="H69" s="77" t="s">
        <v>55</v>
      </c>
      <c r="I69" s="95" t="s">
        <v>68</v>
      </c>
      <c r="J69" s="95"/>
      <c r="K69" s="95"/>
      <c r="L69" s="78">
        <f>1939200/L63</f>
        <v>1015</v>
      </c>
      <c r="M69" s="78"/>
      <c r="N69" s="79">
        <f t="shared" si="1"/>
        <v>1015</v>
      </c>
    </row>
    <row r="70" spans="1:14" s="11" customFormat="1" ht="63.75" customHeight="1">
      <c r="A70" s="2"/>
      <c r="B70" s="96" t="s">
        <v>84</v>
      </c>
      <c r="C70" s="97"/>
      <c r="D70" s="97"/>
      <c r="E70" s="97"/>
      <c r="F70" s="97"/>
      <c r="G70" s="98"/>
      <c r="H70" s="77" t="s">
        <v>55</v>
      </c>
      <c r="I70" s="95" t="s">
        <v>68</v>
      </c>
      <c r="J70" s="95"/>
      <c r="K70" s="95"/>
      <c r="L70" s="78">
        <f>1939200/L64</f>
        <v>1496</v>
      </c>
      <c r="M70" s="78">
        <f>M42</f>
        <v>0</v>
      </c>
      <c r="N70" s="79">
        <f t="shared" si="1"/>
        <v>1496</v>
      </c>
    </row>
    <row r="71" spans="1:14" s="11" customFormat="1" ht="69.75" customHeight="1">
      <c r="A71" s="2"/>
      <c r="B71" s="96" t="s">
        <v>85</v>
      </c>
      <c r="C71" s="97"/>
      <c r="D71" s="97"/>
      <c r="E71" s="97"/>
      <c r="F71" s="97"/>
      <c r="G71" s="98"/>
      <c r="H71" s="77" t="s">
        <v>55</v>
      </c>
      <c r="I71" s="95" t="s">
        <v>67</v>
      </c>
      <c r="J71" s="95"/>
      <c r="K71" s="95"/>
      <c r="L71" s="78">
        <f>(120*500+140*3156+300*628+117*1154+400*600+188*1200+110*456)/(120+140+300+117+400+188+110)</f>
        <v>975</v>
      </c>
      <c r="M71" s="78"/>
      <c r="N71" s="79">
        <f t="shared" si="1"/>
        <v>975</v>
      </c>
    </row>
    <row r="72" spans="1:14" s="11" customFormat="1" ht="18.75" customHeight="1">
      <c r="A72" s="2">
        <v>4</v>
      </c>
      <c r="B72" s="144" t="s">
        <v>18</v>
      </c>
      <c r="C72" s="145"/>
      <c r="D72" s="145"/>
      <c r="E72" s="145"/>
      <c r="F72" s="145"/>
      <c r="G72" s="146"/>
      <c r="H72" s="77"/>
      <c r="I72" s="95"/>
      <c r="J72" s="95"/>
      <c r="K72" s="95"/>
      <c r="L72" s="10"/>
      <c r="M72" s="78"/>
      <c r="N72" s="79">
        <f t="shared" si="1"/>
        <v>0</v>
      </c>
    </row>
    <row r="73" spans="1:14" s="11" customFormat="1" ht="63.75" customHeight="1">
      <c r="A73" s="2"/>
      <c r="B73" s="96" t="s">
        <v>86</v>
      </c>
      <c r="C73" s="97"/>
      <c r="D73" s="97"/>
      <c r="E73" s="97"/>
      <c r="F73" s="97"/>
      <c r="G73" s="98"/>
      <c r="H73" s="77" t="s">
        <v>54</v>
      </c>
      <c r="I73" s="95" t="s">
        <v>58</v>
      </c>
      <c r="J73" s="95"/>
      <c r="K73" s="95"/>
      <c r="L73" s="78">
        <f>4+7+1+14+3</f>
        <v>29</v>
      </c>
      <c r="M73" s="78"/>
      <c r="N73" s="79">
        <f t="shared" si="1"/>
        <v>29</v>
      </c>
    </row>
    <row r="74" spans="1:14" s="11" customFormat="1" ht="48" customHeight="1">
      <c r="A74" s="2"/>
      <c r="B74" s="96" t="s">
        <v>87</v>
      </c>
      <c r="C74" s="97"/>
      <c r="D74" s="97"/>
      <c r="E74" s="97"/>
      <c r="F74" s="97"/>
      <c r="G74" s="98"/>
      <c r="H74" s="77" t="s">
        <v>54</v>
      </c>
      <c r="I74" s="95" t="s">
        <v>58</v>
      </c>
      <c r="J74" s="95"/>
      <c r="K74" s="95"/>
      <c r="L74" s="78">
        <f>24+61+120+8+28+65+200</f>
        <v>506</v>
      </c>
      <c r="M74" s="78"/>
      <c r="N74" s="79">
        <f t="shared" si="1"/>
        <v>506</v>
      </c>
    </row>
    <row r="75" spans="1:14" s="11" customFormat="1" ht="54.75" customHeight="1">
      <c r="A75" s="2"/>
      <c r="B75" s="96" t="s">
        <v>88</v>
      </c>
      <c r="C75" s="97"/>
      <c r="D75" s="97"/>
      <c r="E75" s="97"/>
      <c r="F75" s="97"/>
      <c r="G75" s="98"/>
      <c r="H75" s="77" t="s">
        <v>56</v>
      </c>
      <c r="I75" s="99" t="s">
        <v>94</v>
      </c>
      <c r="J75" s="100"/>
      <c r="K75" s="101"/>
      <c r="L75" s="80">
        <f>(1911-1839)/1839*100</f>
        <v>3.9</v>
      </c>
      <c r="M75" s="80"/>
      <c r="N75" s="83">
        <f t="shared" si="1"/>
        <v>3.9</v>
      </c>
    </row>
    <row r="76" spans="1:14" s="11" customFormat="1" ht="15">
      <c r="A76" s="72"/>
      <c r="B76" s="73"/>
      <c r="C76" s="74"/>
      <c r="D76" s="74"/>
      <c r="E76" s="74"/>
      <c r="F76" s="74"/>
      <c r="G76" s="74"/>
      <c r="H76" s="73"/>
      <c r="I76" s="75"/>
      <c r="J76" s="75"/>
      <c r="K76" s="75"/>
      <c r="L76" s="73"/>
      <c r="M76" s="73"/>
      <c r="N76" s="76"/>
    </row>
    <row r="77" spans="1:14" s="36" customFormat="1" ht="30.75" customHeight="1">
      <c r="A77" s="117" t="s">
        <v>90</v>
      </c>
      <c r="B77" s="117"/>
      <c r="C77" s="117"/>
      <c r="D77" s="117"/>
      <c r="E77" s="117"/>
      <c r="F77" s="117"/>
      <c r="G77" s="117"/>
      <c r="H77" s="117"/>
      <c r="J77" s="114"/>
      <c r="K77" s="114"/>
      <c r="M77" s="116" t="s">
        <v>57</v>
      </c>
      <c r="N77" s="116"/>
    </row>
    <row r="78" spans="1:14" s="39" customFormat="1" ht="12.75" customHeight="1">
      <c r="A78" s="37"/>
      <c r="B78" s="38"/>
      <c r="C78" s="38"/>
      <c r="D78" s="38"/>
      <c r="E78" s="38"/>
      <c r="F78" s="38"/>
      <c r="G78" s="38"/>
      <c r="H78" s="38"/>
      <c r="J78" s="115" t="s">
        <v>9</v>
      </c>
      <c r="K78" s="115"/>
      <c r="M78" s="44" t="s">
        <v>24</v>
      </c>
      <c r="N78" s="44"/>
    </row>
    <row r="79" spans="1:14" s="36" customFormat="1" ht="19.5" customHeight="1">
      <c r="A79" s="46" t="s">
        <v>10</v>
      </c>
      <c r="B79" s="46"/>
      <c r="C79" s="45"/>
      <c r="D79" s="45"/>
      <c r="E79" s="45"/>
      <c r="F79" s="45"/>
      <c r="M79" s="45"/>
      <c r="N79" s="47"/>
    </row>
    <row r="80" spans="1:6" s="36" customFormat="1" ht="15">
      <c r="A80" s="46"/>
      <c r="B80" s="46"/>
      <c r="C80" s="45"/>
      <c r="D80" s="45"/>
      <c r="E80" s="45"/>
      <c r="F80" s="45"/>
    </row>
    <row r="81" spans="1:7" s="36" customFormat="1" ht="15">
      <c r="A81" s="46" t="s">
        <v>34</v>
      </c>
      <c r="B81" s="46"/>
      <c r="C81" s="46"/>
      <c r="D81" s="46"/>
      <c r="E81" s="46"/>
      <c r="F81" s="46"/>
      <c r="G81" s="46"/>
    </row>
    <row r="82" spans="1:14" s="39" customFormat="1" ht="12">
      <c r="A82" s="49"/>
      <c r="B82" s="49"/>
      <c r="C82" s="49"/>
      <c r="D82" s="49"/>
      <c r="E82" s="49"/>
      <c r="F82" s="49"/>
      <c r="G82" s="49"/>
      <c r="M82" s="38"/>
      <c r="N82" s="50"/>
    </row>
    <row r="83" spans="1:14" s="36" customFormat="1" ht="15">
      <c r="A83" s="117" t="s">
        <v>37</v>
      </c>
      <c r="B83" s="117"/>
      <c r="C83" s="117"/>
      <c r="D83" s="117"/>
      <c r="E83" s="117"/>
      <c r="F83" s="117"/>
      <c r="G83" s="117"/>
      <c r="H83" s="117"/>
      <c r="J83" s="114"/>
      <c r="K83" s="114"/>
      <c r="M83" s="116" t="s">
        <v>45</v>
      </c>
      <c r="N83" s="116"/>
    </row>
    <row r="84" spans="1:14" s="12" customFormat="1" ht="12">
      <c r="A84" s="19"/>
      <c r="B84" s="19"/>
      <c r="C84" s="19"/>
      <c r="D84" s="19"/>
      <c r="E84" s="19"/>
      <c r="F84" s="19"/>
      <c r="J84" s="115" t="s">
        <v>9</v>
      </c>
      <c r="K84" s="115"/>
      <c r="M84" s="48" t="s">
        <v>24</v>
      </c>
      <c r="N84" s="48"/>
    </row>
    <row r="85" spans="1:14" s="11" customFormat="1" ht="15">
      <c r="A85" s="20"/>
      <c r="B85" s="60" t="s">
        <v>91</v>
      </c>
      <c r="C85" s="20"/>
      <c r="D85" s="20"/>
      <c r="E85" s="20"/>
      <c r="F85" s="20"/>
      <c r="J85" s="40"/>
      <c r="L85" s="40"/>
      <c r="M85" s="40"/>
      <c r="N85" s="23"/>
    </row>
    <row r="86" s="12" customFormat="1" ht="12">
      <c r="B86" s="8" t="s">
        <v>35</v>
      </c>
    </row>
    <row r="87" s="12" customFormat="1" ht="12">
      <c r="B87" s="8"/>
    </row>
    <row r="88" s="11" customFormat="1" ht="15"/>
    <row r="89" s="11" customFormat="1" ht="15">
      <c r="B89" s="11" t="s">
        <v>46</v>
      </c>
    </row>
  </sheetData>
  <sheetProtection formatCells="0" formatRows="0" insertRows="0" deleteRows="0" selectLockedCells="1"/>
  <mergeCells count="79">
    <mergeCell ref="I70:K70"/>
    <mergeCell ref="I71:K71"/>
    <mergeCell ref="B72:G72"/>
    <mergeCell ref="B63:G63"/>
    <mergeCell ref="B66:G66"/>
    <mergeCell ref="I69:K69"/>
    <mergeCell ref="I72:K72"/>
    <mergeCell ref="B64:G64"/>
    <mergeCell ref="B65:G65"/>
    <mergeCell ref="I64:K64"/>
    <mergeCell ref="B70:G70"/>
    <mergeCell ref="B71:G71"/>
    <mergeCell ref="B59:G59"/>
    <mergeCell ref="I63:K63"/>
    <mergeCell ref="B69:G69"/>
    <mergeCell ref="B62:G62"/>
    <mergeCell ref="B60:G60"/>
    <mergeCell ref="B61:G61"/>
    <mergeCell ref="I60:K60"/>
    <mergeCell ref="I61:K61"/>
    <mergeCell ref="J84:K84"/>
    <mergeCell ref="L3:N3"/>
    <mergeCell ref="L5:N5"/>
    <mergeCell ref="L4:N4"/>
    <mergeCell ref="L6:N6"/>
    <mergeCell ref="I66:K66"/>
    <mergeCell ref="I62:K62"/>
    <mergeCell ref="M83:N83"/>
    <mergeCell ref="B25:N25"/>
    <mergeCell ref="B26:N26"/>
    <mergeCell ref="A8:N8"/>
    <mergeCell ref="A9:N9"/>
    <mergeCell ref="D11:L11"/>
    <mergeCell ref="D13:L13"/>
    <mergeCell ref="A43:K43"/>
    <mergeCell ref="A51:K51"/>
    <mergeCell ref="A18:N18"/>
    <mergeCell ref="B47:K47"/>
    <mergeCell ref="B39:K39"/>
    <mergeCell ref="B40:K40"/>
    <mergeCell ref="B42:K42"/>
    <mergeCell ref="B41:K41"/>
    <mergeCell ref="A21:N21"/>
    <mergeCell ref="I55:K55"/>
    <mergeCell ref="B55:G55"/>
    <mergeCell ref="B48:K48"/>
    <mergeCell ref="B50:K50"/>
    <mergeCell ref="A83:H83"/>
    <mergeCell ref="A77:H77"/>
    <mergeCell ref="A29:N29"/>
    <mergeCell ref="I59:K59"/>
    <mergeCell ref="I57:K57"/>
    <mergeCell ref="I58:K58"/>
    <mergeCell ref="B58:G58"/>
    <mergeCell ref="B56:G56"/>
    <mergeCell ref="I56:K56"/>
    <mergeCell ref="B57:G57"/>
    <mergeCell ref="J77:K77"/>
    <mergeCell ref="J78:K78"/>
    <mergeCell ref="J83:K83"/>
    <mergeCell ref="M77:N77"/>
    <mergeCell ref="B73:G73"/>
    <mergeCell ref="I73:K73"/>
    <mergeCell ref="H15:L15"/>
    <mergeCell ref="D12:L12"/>
    <mergeCell ref="D14:L14"/>
    <mergeCell ref="H16:L16"/>
    <mergeCell ref="B49:K49"/>
    <mergeCell ref="B33:N33"/>
    <mergeCell ref="B34:N34"/>
    <mergeCell ref="I65:K65"/>
    <mergeCell ref="B74:G74"/>
    <mergeCell ref="I74:K74"/>
    <mergeCell ref="B75:G75"/>
    <mergeCell ref="I75:K75"/>
    <mergeCell ref="B67:G67"/>
    <mergeCell ref="B68:G68"/>
    <mergeCell ref="I67:K67"/>
    <mergeCell ref="I68:K68"/>
  </mergeCells>
  <printOptions/>
  <pageMargins left="0.3937007874015748" right="0.3937007874015748" top="0.984251968503937" bottom="0.3937007874015748" header="0.1968503937007874" footer="0.1968503937007874"/>
  <pageSetup horizontalDpi="1200" verticalDpi="1200" orientation="landscape" paperSize="9" r:id="rId1"/>
  <rowBreaks count="2" manualBreakCount="2">
    <brk id="19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Пользователь</cp:lastModifiedBy>
  <cp:lastPrinted>2020-02-12T12:40:57Z</cp:lastPrinted>
  <dcterms:created xsi:type="dcterms:W3CDTF">2011-05-06T09:59:53Z</dcterms:created>
  <dcterms:modified xsi:type="dcterms:W3CDTF">2020-02-12T12:41:38Z</dcterms:modified>
  <cp:category/>
  <cp:version/>
  <cp:contentType/>
  <cp:contentStatus/>
</cp:coreProperties>
</file>