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<sst xmlns="http://schemas.openxmlformats.org/spreadsheetml/2006/main" count="152" uniqueCount="100">
  <si>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</si>
  <si>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</si>
  <si>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</si>
  <si>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</si>
  <si>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</si>
  <si>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</si>
  <si>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</si>
  <si>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</si>
  <si>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</si>
  <si>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</si>
  <si>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</si>
  <si>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</si>
  <si>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</si>
  <si>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</si>
  <si>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</si>
  <si>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</si>
  <si>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</si>
  <si>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</si>
  <si>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</si>
  <si>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</si>
  <si>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</si>
  <si>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</si>
  <si>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</si>
  <si>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</si>
  <si>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</si>
  <si>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</si>
  <si>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</si>
  <si>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</si>
  <si>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</si>
  <si>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</si>
  <si>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</si>
  <si>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</si>
  <si>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</si>
  <si>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</si>
  <si>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</si>
  <si>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</si>
  <si>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</si>
  <si>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</si>
  <si>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</si>
  <si>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</si>
  <si>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</si>
  <si>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</si>
  <si>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</si>
  <si>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</si>
  <si>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</si>
  <si>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</si>
  <si>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</si>
  <si>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</si>
  <si>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</si>
  <si>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</si>
  <si>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</si>
  <si>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</si>
  <si>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</si>
  <si>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</si>
  <si>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</si>
  <si>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</si>
  <si>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%</t>
  </si>
  <si>
    <t>внутрішній облік</t>
  </si>
  <si>
    <t>Здійснення фізкультурно-спортивної та реабілітаційної роботи серед осіб з інвалідністю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</si>
  <si>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</si>
  <si>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Проведення навчально-тренувальних зборів і змагань та заходів зі спорту осіб з інвалідностю</t>
  </si>
  <si>
    <t>Проведення навчально-тренувальних зборів з видів спорту осіб з інвалідністю  з підготовки до регіональних змагань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</si>
  <si>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</si>
  <si>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</si>
  <si>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</si>
  <si>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</si>
  <si>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>Витрати повязані з участю  в навчально-тренувальних зборах з видів спорту осіб з інвалідністю з підготовки до регіональних змагань</t>
  </si>
  <si>
    <t>Витрати повязані з участю  в навчально-тренувальних зборах з видів спорту осіб з інвалідністю з підготовки до всеукраїнських змагань</t>
  </si>
  <si>
    <t>Витрати повязані з організацією та проведенням регіональних змагань з видів спорту осіб з інвалідністю</t>
  </si>
  <si>
    <t>Витрати повязані з організацією та проведенням фізкультурно-спортивної реабілітації осіб з інвалідністю</t>
  </si>
  <si>
    <t>Забезпечення участі спортсменів збірних команд області у всеукраїнських змаганнях з видів спорту осіб з інвалідністю</t>
  </si>
  <si>
    <t>кількість навчально-тренувальних зборів з видів спорту осіб з інвалідністю з підготовки до регіональних змагань</t>
  </si>
  <si>
    <t>календарний план заходів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</si>
  <si>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</si>
  <si>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регіональних змагань з видів спорту інвалідів</t>
  </si>
  <si>
    <t>кількість заходів з фізкультурно-спортивної реабілітації інвалідів</t>
  </si>
  <si>
    <t>кількість всеукраїнських змагань з видів спорту інвалідів</t>
  </si>
  <si>
    <t>кількість людино-днів навчально-тренувальних зборів з видів спорту осіб з інвалідністю з підготовки до регіональних змагань</t>
  </si>
  <si>
    <t>кількість людино-днів навчально-тренувальних зборів з видів спорту інвалідів з підготовки до всеукраїнських змагань</t>
  </si>
  <si>
    <t>розрахунок до кошторису</t>
  </si>
  <si>
    <t>кількість людино-днів участі у регіональних змаганнях з видів спорту інвалідів</t>
  </si>
  <si>
    <t>кількість людино-днів заходів з фізкультурно-спортивної реабілітації інвалідів</t>
  </si>
  <si>
    <t>кількість спортсменів збірних команд області, які братимуть участь у всеукраїнських змаганнях з видів спорту інвалідів</t>
  </si>
  <si>
    <t>середні витрати на один людино-день навчально-тренувальних зборів з видів спорту осіб з інвалідністю з підготовки до регіональних змагань</t>
  </si>
  <si>
    <t>середні витрати на один людино-день навчально-тренувальних зборів з видів спорту інвалідів з підготовки до всеукраїнських змагань</t>
  </si>
  <si>
    <t>середні витрати на один людино-день участі у регіональних змаганнях з видів спорту інвалідів</t>
  </si>
  <si>
    <t>середні витрати на один людино-день заходів з фізкультурно-спортивної реабілітації інвалідів</t>
  </si>
  <si>
    <t>динаміка кількості навчально-тренувальних зборів з видів спорту осіб з інвалідністю з підготовки до регіональних змагань</t>
  </si>
  <si>
    <t>динаміка кількості навчально-тренувальних зборів з видів спорту інвалідів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</si>
  <si>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 з видів спорту інвалідів, порівняно з минулим роком</t>
  </si>
  <si>
    <t>у тому числі динаміка кількості спортсменів, які посіли призові місця у регіональних змаганнях з видів спорту інвалідів, порівняно з минулим роком</t>
  </si>
  <si>
    <t>кількість спортсменів регіону, які протягом року посіли призові місця у всеукраїнських змаганнях з видів спорту інвалідів</t>
  </si>
  <si>
    <t>динаміка кількості спортсменів регіону, які взяли участь у всеукраїнських змаганнях з видів спорту інвалідів, порівняно з минулим роком</t>
  </si>
  <si>
    <t>0810</t>
  </si>
  <si>
    <t>В.о. начальника управління молоді та спорту облдержадміністрації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</si>
  <si>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</si>
  <si>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4. Обсяг бюджетних призначень / бюджетних асигнувань 1 912 200 гривень, у тому числі загального фонду 1 762 200 гривень та спеціального фонду 150 000 гривень.</t>
  </si>
  <si>
    <t>Ірина САВЧЕНКО</t>
  </si>
  <si>
    <t>№ 225</t>
  </si>
  <si>
    <t>31.07.2020.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</si>
</sst>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7" fontId="2" fillId="0" borderId="0" xfId="0" applyNumberFormat="1" applyFont="1" applyBorder="1" applyAlignment="1" applyProtection="1">
      <alignment horizontal="center" vertical="top" wrapText="1"/>
      <protection/>
    </xf>
    <xf numFmtId="1" fontId="17" fillId="0" borderId="2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/>
    </xf>
    <xf numFmtId="3" fontId="4" fillId="0" borderId="1" xfId="0" applyNumberFormat="1" applyFont="1" applyBorder="1" applyAlignment="1" applyProtection="1">
      <alignment horizontal="center" vertical="top" wrapText="1"/>
      <protection/>
    </xf>
    <xf numFmtId="3" fontId="4" fillId="0" borderId="1" xfId="0" applyNumberFormat="1" applyFont="1" applyBorder="1" applyAlignment="1" applyProtection="1">
      <alignment horizontal="center" vertical="top"/>
      <protection/>
    </xf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1" fontId="8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87" fontId="2" fillId="0" borderId="0" xfId="0" applyNumberFormat="1" applyFont="1" applyBorder="1" applyAlignment="1" applyProtection="1">
      <alignment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 applyProtection="1">
      <alignment horizontal="center" vertical="top" wrapText="1"/>
      <protection/>
    </xf>
    <xf numFmtId="49" fontId="4" fillId="0" borderId="5" xfId="0" applyNumberFormat="1" applyFont="1" applyBorder="1" applyAlignment="1" applyProtection="1">
      <alignment vertical="top" wrapText="1"/>
      <protection/>
    </xf>
    <xf numFmtId="49" fontId="4" fillId="0" borderId="6" xfId="0" applyNumberFormat="1" applyFont="1" applyBorder="1" applyAlignment="1" applyProtection="1">
      <alignment vertical="top" wrapText="1"/>
      <protection/>
    </xf>
    <xf numFmtId="49" fontId="4" fillId="0" borderId="2" xfId="0" applyNumberFormat="1" applyFont="1" applyBorder="1" applyAlignment="1" applyProtection="1">
      <alignment vertical="top" wrapText="1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14" fontId="4" fillId="0" borderId="4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6" fillId="0" borderId="6" xfId="0" applyFont="1" applyBorder="1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/>
    </xf>
    <xf numFmtId="49" fontId="2" fillId="0" borderId="5" xfId="0" applyNumberFormat="1" applyFont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 vertical="justify"/>
    </xf>
    <xf numFmtId="49" fontId="2" fillId="0" borderId="2" xfId="0" applyNumberFormat="1" applyFont="1" applyBorder="1" applyAlignment="1">
      <alignment horizontal="center" vertical="justify"/>
    </xf>
    <xf numFmtId="0" fontId="3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53" t="s">
        <v>51</v>
      </c>
      <c r="M3" s="153"/>
      <c r="N3" s="153"/>
    </row>
    <row r="4" spans="12:14" s="12" customFormat="1" ht="12">
      <c r="L4" s="155" t="s">
        <v>22</v>
      </c>
      <c r="M4" s="155"/>
      <c r="N4" s="155"/>
    </row>
    <row r="5" spans="12:14" s="11" customFormat="1" ht="15">
      <c r="L5" s="154" t="s">
        <v>52</v>
      </c>
      <c r="M5" s="154"/>
      <c r="N5" s="154"/>
    </row>
    <row r="6" spans="12:14" s="13" customFormat="1" ht="12">
      <c r="L6" s="156" t="s">
        <v>23</v>
      </c>
      <c r="M6" s="156"/>
      <c r="N6" s="156"/>
    </row>
    <row r="7" spans="2:14" s="11" customFormat="1" ht="15">
      <c r="B7" s="31"/>
      <c r="L7" s="66" t="s">
        <v>99</v>
      </c>
      <c r="M7" s="60" t="s">
        <v>98</v>
      </c>
      <c r="N7" s="25"/>
    </row>
    <row r="8" spans="1:14" s="11" customFormat="1" ht="16.5">
      <c r="A8" s="148" t="s">
        <v>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s="11" customFormat="1" ht="16.5">
      <c r="A9" s="148" t="s">
        <v>50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1">
        <v>1100000</v>
      </c>
      <c r="C11" s="54"/>
      <c r="D11" s="149" t="s">
        <v>49</v>
      </c>
      <c r="E11" s="149"/>
      <c r="F11" s="149"/>
      <c r="G11" s="149"/>
      <c r="H11" s="149"/>
      <c r="I11" s="149"/>
      <c r="J11" s="149"/>
      <c r="K11" s="149"/>
      <c r="L11" s="149"/>
      <c r="M11" s="54"/>
      <c r="N11" s="61">
        <v>39663671</v>
      </c>
    </row>
    <row r="12" spans="2:14" s="12" customFormat="1" ht="48">
      <c r="B12" s="52" t="s">
        <v>39</v>
      </c>
      <c r="C12" s="58"/>
      <c r="D12" s="144" t="s">
        <v>38</v>
      </c>
      <c r="E12" s="144"/>
      <c r="F12" s="144"/>
      <c r="G12" s="144"/>
      <c r="H12" s="144"/>
      <c r="I12" s="144"/>
      <c r="J12" s="144"/>
      <c r="K12" s="144"/>
      <c r="L12" s="144"/>
      <c r="M12" s="13"/>
      <c r="N12" s="53" t="s">
        <v>40</v>
      </c>
    </row>
    <row r="13" spans="1:14" s="11" customFormat="1" ht="15">
      <c r="A13" s="11" t="s">
        <v>4</v>
      </c>
      <c r="B13" s="61">
        <v>1110000</v>
      </c>
      <c r="C13" s="54"/>
      <c r="D13" s="150" t="s">
        <v>49</v>
      </c>
      <c r="E13" s="150"/>
      <c r="F13" s="150"/>
      <c r="G13" s="150"/>
      <c r="H13" s="150"/>
      <c r="I13" s="150"/>
      <c r="J13" s="150"/>
      <c r="K13" s="150"/>
      <c r="L13" s="150"/>
      <c r="M13" s="55"/>
      <c r="N13" s="51" t="s">
        <v>48</v>
      </c>
    </row>
    <row r="14" spans="2:14" s="12" customFormat="1" ht="48">
      <c r="B14" s="52" t="s">
        <v>39</v>
      </c>
      <c r="C14" s="58"/>
      <c r="D14" s="157" t="s">
        <v>11</v>
      </c>
      <c r="E14" s="157"/>
      <c r="F14" s="157"/>
      <c r="G14" s="157"/>
      <c r="H14" s="157"/>
      <c r="I14" s="157"/>
      <c r="J14" s="157"/>
      <c r="K14" s="157"/>
      <c r="L14" s="157"/>
      <c r="M14" s="13"/>
      <c r="N14" s="53" t="s">
        <v>40</v>
      </c>
    </row>
    <row r="15" spans="1:14" s="29" customFormat="1" ht="34.5" customHeight="1">
      <c r="A15" s="29" t="s">
        <v>5</v>
      </c>
      <c r="B15" s="61">
        <v>1115022</v>
      </c>
      <c r="C15" s="54"/>
      <c r="D15" s="62">
        <v>5022</v>
      </c>
      <c r="E15" s="57"/>
      <c r="F15" s="89" t="s">
        <v>93</v>
      </c>
      <c r="G15" s="59"/>
      <c r="H15" s="159" t="s">
        <v>60</v>
      </c>
      <c r="I15" s="159"/>
      <c r="J15" s="159"/>
      <c r="K15" s="159"/>
      <c r="L15" s="159"/>
      <c r="M15" s="55"/>
      <c r="N15" s="51" t="s">
        <v>47</v>
      </c>
    </row>
    <row r="16" spans="1:14" s="12" customFormat="1" ht="40.5">
      <c r="A16" s="8"/>
      <c r="B16" s="63" t="s">
        <v>39</v>
      </c>
      <c r="C16" s="64"/>
      <c r="D16" s="63" t="s">
        <v>44</v>
      </c>
      <c r="E16" s="65"/>
      <c r="F16" s="63" t="s">
        <v>43</v>
      </c>
      <c r="G16" s="65"/>
      <c r="H16" s="132" t="s">
        <v>42</v>
      </c>
      <c r="I16" s="132"/>
      <c r="J16" s="132"/>
      <c r="K16" s="132"/>
      <c r="L16" s="132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52" t="s">
        <v>96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90" customHeight="1">
      <c r="A21" s="151" t="s">
        <v>95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37" t="s">
        <v>31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s="11" customFormat="1" ht="15">
      <c r="A26" s="30">
        <v>1</v>
      </c>
      <c r="B26" s="116" t="s">
        <v>58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</row>
    <row r="27" spans="1:14" s="11" customFormat="1" ht="15">
      <c r="A27" s="30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s="12" customFormat="1" ht="12">
      <c r="A28" s="33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29" customFormat="1" ht="15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29" customFormat="1" ht="35.25" customHeight="1">
      <c r="A30" s="146" t="s">
        <v>59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2:11" s="12" customFormat="1" ht="12">
      <c r="B31" s="3"/>
      <c r="C31" s="6"/>
      <c r="G31" s="6"/>
      <c r="H31" s="6"/>
      <c r="I31" s="6"/>
      <c r="J31" s="6"/>
      <c r="K31" s="6"/>
    </row>
    <row r="32" ht="15">
      <c r="A32" s="11" t="s">
        <v>29</v>
      </c>
    </row>
    <row r="33" spans="2:11" s="12" customFormat="1" ht="12">
      <c r="B33" s="3"/>
      <c r="C33" s="6"/>
      <c r="G33" s="6"/>
      <c r="H33" s="6"/>
      <c r="I33" s="6"/>
      <c r="J33" s="6"/>
      <c r="K33" s="6"/>
    </row>
    <row r="34" spans="1:14" s="11" customFormat="1" ht="30.75">
      <c r="A34" s="32" t="s">
        <v>8</v>
      </c>
      <c r="B34" s="137" t="s">
        <v>14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</row>
    <row r="35" spans="1:14" s="29" customFormat="1" ht="15">
      <c r="A35" s="30">
        <v>1</v>
      </c>
      <c r="B35" s="116" t="s">
        <v>61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</row>
    <row r="36" spans="1:14" s="29" customFormat="1" ht="15">
      <c r="A36" s="30">
        <v>2</v>
      </c>
      <c r="B36" s="116" t="s">
        <v>62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4" s="29" customFormat="1" ht="15">
      <c r="A37" s="76">
        <v>3</v>
      </c>
      <c r="B37" s="116" t="s">
        <v>63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</row>
    <row r="38" spans="1:14" s="29" customFormat="1" ht="15">
      <c r="A38" s="30">
        <v>4</v>
      </c>
      <c r="B38" s="116" t="s">
        <v>64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</row>
    <row r="39" spans="1:14" s="29" customFormat="1" ht="15">
      <c r="A39" s="30">
        <v>5</v>
      </c>
      <c r="B39" s="119" t="s">
        <v>65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</row>
    <row r="40" spans="2:11" s="12" customFormat="1" ht="12">
      <c r="B40" s="3"/>
      <c r="C40" s="6"/>
      <c r="G40" s="6"/>
      <c r="H40" s="6"/>
      <c r="I40" s="6"/>
      <c r="J40" s="6"/>
      <c r="K40" s="6"/>
    </row>
    <row r="41" ht="15">
      <c r="A41" s="11" t="s">
        <v>27</v>
      </c>
    </row>
    <row r="42" spans="2:14" s="12" customFormat="1" ht="12">
      <c r="B42" s="8"/>
      <c r="C42" s="6"/>
      <c r="G42" s="6"/>
      <c r="H42" s="6"/>
      <c r="I42" s="6"/>
      <c r="K42" s="6"/>
      <c r="N42" s="15" t="s">
        <v>28</v>
      </c>
    </row>
    <row r="43" spans="1:14" ht="27">
      <c r="A43" s="16" t="s">
        <v>8</v>
      </c>
      <c r="B43" s="123" t="s">
        <v>19</v>
      </c>
      <c r="C43" s="124"/>
      <c r="D43" s="124"/>
      <c r="E43" s="124"/>
      <c r="F43" s="124"/>
      <c r="G43" s="124"/>
      <c r="H43" s="124"/>
      <c r="I43" s="124"/>
      <c r="J43" s="124"/>
      <c r="K43" s="125"/>
      <c r="L43" s="16" t="s">
        <v>12</v>
      </c>
      <c r="M43" s="16" t="s">
        <v>13</v>
      </c>
      <c r="N43" s="9" t="s">
        <v>1</v>
      </c>
    </row>
    <row r="44" spans="1:14" ht="13.5">
      <c r="A44" s="5">
        <v>1</v>
      </c>
      <c r="B44" s="126">
        <v>2</v>
      </c>
      <c r="C44" s="127"/>
      <c r="D44" s="127"/>
      <c r="E44" s="127"/>
      <c r="F44" s="127"/>
      <c r="G44" s="127"/>
      <c r="H44" s="127"/>
      <c r="I44" s="127"/>
      <c r="J44" s="127"/>
      <c r="K44" s="128"/>
      <c r="L44" s="22">
        <v>3</v>
      </c>
      <c r="M44" s="1">
        <v>4</v>
      </c>
      <c r="N44" s="9">
        <v>5</v>
      </c>
    </row>
    <row r="45" spans="1:14" ht="34.5" customHeight="1">
      <c r="A45" s="5">
        <v>1</v>
      </c>
      <c r="B45" s="110" t="s">
        <v>66</v>
      </c>
      <c r="C45" s="111"/>
      <c r="D45" s="111"/>
      <c r="E45" s="111"/>
      <c r="F45" s="111"/>
      <c r="G45" s="111"/>
      <c r="H45" s="111"/>
      <c r="I45" s="111"/>
      <c r="J45" s="111"/>
      <c r="K45" s="112"/>
      <c r="L45" s="80">
        <f>56840-20000</f>
        <v>36840</v>
      </c>
      <c r="M45" s="30"/>
      <c r="N45" s="81">
        <f aca="true" t="shared" si="0" ref="N45:N50">L45+M45</f>
        <v>36840</v>
      </c>
    </row>
    <row r="46" spans="1:14" ht="36" customHeight="1">
      <c r="A46" s="5">
        <v>2</v>
      </c>
      <c r="B46" s="110" t="s">
        <v>67</v>
      </c>
      <c r="C46" s="111"/>
      <c r="D46" s="111"/>
      <c r="E46" s="111"/>
      <c r="F46" s="111"/>
      <c r="G46" s="111"/>
      <c r="H46" s="111"/>
      <c r="I46" s="111"/>
      <c r="J46" s="111"/>
      <c r="K46" s="112"/>
      <c r="L46" s="80">
        <f>221704+140000-50000</f>
        <v>311704</v>
      </c>
      <c r="M46" s="30"/>
      <c r="N46" s="81">
        <f t="shared" si="0"/>
        <v>311704</v>
      </c>
    </row>
    <row r="47" spans="1:14" ht="33" customHeight="1">
      <c r="A47" s="5">
        <v>3</v>
      </c>
      <c r="B47" s="92" t="s">
        <v>68</v>
      </c>
      <c r="C47" s="93"/>
      <c r="D47" s="93"/>
      <c r="E47" s="93"/>
      <c r="F47" s="93"/>
      <c r="G47" s="93"/>
      <c r="H47" s="93"/>
      <c r="I47" s="93"/>
      <c r="J47" s="93"/>
      <c r="K47" s="94"/>
      <c r="L47" s="80">
        <f>933756+156400-20000</f>
        <v>1070156</v>
      </c>
      <c r="M47" s="30">
        <v>150000</v>
      </c>
      <c r="N47" s="81">
        <f t="shared" si="0"/>
        <v>1220156</v>
      </c>
    </row>
    <row r="48" spans="1:14" ht="34.5" customHeight="1">
      <c r="A48" s="5">
        <v>4</v>
      </c>
      <c r="B48" s="129" t="s">
        <v>69</v>
      </c>
      <c r="C48" s="130"/>
      <c r="D48" s="130"/>
      <c r="E48" s="130"/>
      <c r="F48" s="130"/>
      <c r="G48" s="130"/>
      <c r="H48" s="130"/>
      <c r="I48" s="130"/>
      <c r="J48" s="130"/>
      <c r="K48" s="131"/>
      <c r="L48" s="80">
        <v>171000</v>
      </c>
      <c r="M48" s="30"/>
      <c r="N48" s="81">
        <f t="shared" si="0"/>
        <v>171000</v>
      </c>
    </row>
    <row r="49" spans="1:14" ht="31.5" customHeight="1">
      <c r="A49" s="5">
        <v>5</v>
      </c>
      <c r="B49" s="129" t="s">
        <v>70</v>
      </c>
      <c r="C49" s="130"/>
      <c r="D49" s="130"/>
      <c r="E49" s="130"/>
      <c r="F49" s="130"/>
      <c r="G49" s="130"/>
      <c r="H49" s="130"/>
      <c r="I49" s="130"/>
      <c r="J49" s="130"/>
      <c r="K49" s="131"/>
      <c r="L49" s="82">
        <f>65000+170000-62500</f>
        <v>172500</v>
      </c>
      <c r="M49" s="83"/>
      <c r="N49" s="81">
        <f t="shared" si="0"/>
        <v>172500</v>
      </c>
    </row>
    <row r="50" spans="1:14" ht="15">
      <c r="A50" s="97" t="s">
        <v>1</v>
      </c>
      <c r="B50" s="98"/>
      <c r="C50" s="98"/>
      <c r="D50" s="98"/>
      <c r="E50" s="98"/>
      <c r="F50" s="98"/>
      <c r="G50" s="98"/>
      <c r="H50" s="98"/>
      <c r="I50" s="98"/>
      <c r="J50" s="98"/>
      <c r="K50" s="91"/>
      <c r="L50" s="84">
        <f>L45+L46+L47+L48+L49</f>
        <v>1762200</v>
      </c>
      <c r="M50" s="84">
        <f>M45+M46+M47+M48+M49</f>
        <v>150000</v>
      </c>
      <c r="N50" s="85">
        <f t="shared" si="0"/>
        <v>1912200</v>
      </c>
    </row>
    <row r="51" spans="2:10" s="12" customFormat="1" ht="12">
      <c r="B51" s="8"/>
      <c r="C51" s="6"/>
      <c r="G51" s="6"/>
      <c r="H51" s="6"/>
      <c r="I51" s="6"/>
      <c r="J51" s="6"/>
    </row>
    <row r="52" spans="1:9" ht="15">
      <c r="A52" s="20" t="s">
        <v>26</v>
      </c>
      <c r="B52" s="17"/>
      <c r="D52" s="17"/>
      <c r="E52" s="17"/>
      <c r="F52" s="17"/>
      <c r="G52" s="17"/>
      <c r="H52" s="17"/>
      <c r="I52" s="17"/>
    </row>
    <row r="53" spans="2:14" s="12" customFormat="1" ht="12">
      <c r="B53" s="18"/>
      <c r="C53" s="19"/>
      <c r="D53" s="19"/>
      <c r="E53" s="19"/>
      <c r="F53" s="19"/>
      <c r="G53" s="19"/>
      <c r="K53" s="15"/>
      <c r="N53" s="15" t="s">
        <v>28</v>
      </c>
    </row>
    <row r="54" spans="1:14" ht="27">
      <c r="A54" s="16" t="s">
        <v>8</v>
      </c>
      <c r="B54" s="107" t="s">
        <v>20</v>
      </c>
      <c r="C54" s="108"/>
      <c r="D54" s="108"/>
      <c r="E54" s="108"/>
      <c r="F54" s="108"/>
      <c r="G54" s="108"/>
      <c r="H54" s="108"/>
      <c r="I54" s="108"/>
      <c r="J54" s="108"/>
      <c r="K54" s="109"/>
      <c r="L54" s="16" t="s">
        <v>12</v>
      </c>
      <c r="M54" s="16" t="s">
        <v>13</v>
      </c>
      <c r="N54" s="16" t="s">
        <v>1</v>
      </c>
    </row>
    <row r="55" spans="1:14" ht="13.5">
      <c r="A55" s="10">
        <v>1</v>
      </c>
      <c r="B55" s="122">
        <v>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6">
        <v>3</v>
      </c>
      <c r="M55" s="16">
        <v>4</v>
      </c>
      <c r="N55" s="16">
        <v>5</v>
      </c>
    </row>
    <row r="56" spans="1:14" ht="13.5">
      <c r="A56" s="10">
        <v>1</v>
      </c>
      <c r="B56" s="95"/>
      <c r="C56" s="95"/>
      <c r="D56" s="95"/>
      <c r="E56" s="95"/>
      <c r="F56" s="95"/>
      <c r="G56" s="95"/>
      <c r="H56" s="95"/>
      <c r="I56" s="95"/>
      <c r="J56" s="95"/>
      <c r="K56" s="96"/>
      <c r="L56" s="67"/>
      <c r="M56" s="67"/>
      <c r="N56" s="67"/>
    </row>
    <row r="57" spans="1:14" ht="13.5">
      <c r="A57" s="10"/>
      <c r="B57" s="95"/>
      <c r="C57" s="95"/>
      <c r="D57" s="95"/>
      <c r="E57" s="95"/>
      <c r="F57" s="95"/>
      <c r="G57" s="95"/>
      <c r="H57" s="95"/>
      <c r="I57" s="95"/>
      <c r="J57" s="95"/>
      <c r="K57" s="96"/>
      <c r="L57" s="67"/>
      <c r="M57" s="67"/>
      <c r="N57" s="67"/>
    </row>
    <row r="58" spans="1:14" ht="13.5">
      <c r="A58" s="100" t="s">
        <v>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2"/>
      <c r="L58" s="68">
        <f>L56</f>
        <v>0</v>
      </c>
      <c r="M58" s="68"/>
      <c r="N58" s="68">
        <f>N56</f>
        <v>0</v>
      </c>
    </row>
    <row r="59" spans="2:10" s="12" customFormat="1" ht="12">
      <c r="B59" s="8"/>
      <c r="C59" s="6"/>
      <c r="G59" s="6"/>
      <c r="H59" s="6"/>
      <c r="I59" s="6"/>
      <c r="J59" s="6"/>
    </row>
    <row r="60" spans="1:10" s="11" customFormat="1" ht="15">
      <c r="A60" s="25" t="s">
        <v>25</v>
      </c>
      <c r="B60" s="25"/>
      <c r="D60" s="25"/>
      <c r="E60" s="25"/>
      <c r="F60" s="25"/>
      <c r="G60" s="25"/>
      <c r="H60" s="25"/>
      <c r="I60" s="25"/>
      <c r="J60" s="25"/>
    </row>
    <row r="61" spans="2:11" s="12" customFormat="1" ht="12">
      <c r="B61" s="3"/>
      <c r="C61" s="6"/>
      <c r="G61" s="6"/>
      <c r="H61" s="6"/>
      <c r="I61" s="6"/>
      <c r="J61" s="6"/>
      <c r="K61" s="6"/>
    </row>
    <row r="62" spans="1:14" ht="41.25">
      <c r="A62" s="16" t="s">
        <v>8</v>
      </c>
      <c r="B62" s="135" t="s">
        <v>36</v>
      </c>
      <c r="C62" s="135"/>
      <c r="D62" s="135"/>
      <c r="E62" s="135"/>
      <c r="F62" s="135"/>
      <c r="G62" s="135"/>
      <c r="H62" s="16" t="s">
        <v>6</v>
      </c>
      <c r="I62" s="134" t="s">
        <v>7</v>
      </c>
      <c r="J62" s="134"/>
      <c r="K62" s="134"/>
      <c r="L62" s="16" t="s">
        <v>12</v>
      </c>
      <c r="M62" s="16" t="s">
        <v>13</v>
      </c>
      <c r="N62" s="16" t="s">
        <v>1</v>
      </c>
    </row>
    <row r="63" spans="1:14" s="14" customFormat="1" ht="13.5">
      <c r="A63" s="10">
        <v>1</v>
      </c>
      <c r="B63" s="147">
        <v>2</v>
      </c>
      <c r="C63" s="147"/>
      <c r="D63" s="147"/>
      <c r="E63" s="147"/>
      <c r="F63" s="147"/>
      <c r="G63" s="147"/>
      <c r="H63" s="1">
        <v>3</v>
      </c>
      <c r="I63" s="122">
        <v>4</v>
      </c>
      <c r="J63" s="122"/>
      <c r="K63" s="122"/>
      <c r="L63" s="10">
        <v>5</v>
      </c>
      <c r="M63" s="10">
        <v>6</v>
      </c>
      <c r="N63" s="10">
        <v>7</v>
      </c>
    </row>
    <row r="64" spans="1:14" s="11" customFormat="1" ht="15">
      <c r="A64" s="77">
        <v>1</v>
      </c>
      <c r="B64" s="105" t="s">
        <v>15</v>
      </c>
      <c r="C64" s="106"/>
      <c r="D64" s="106"/>
      <c r="E64" s="106"/>
      <c r="F64" s="106"/>
      <c r="G64" s="106"/>
      <c r="H64" s="21"/>
      <c r="I64" s="107"/>
      <c r="J64" s="108"/>
      <c r="K64" s="109"/>
      <c r="L64" s="21"/>
      <c r="M64" s="21"/>
      <c r="N64" s="24"/>
    </row>
    <row r="65" spans="1:14" s="11" customFormat="1" ht="36.75" customHeight="1">
      <c r="A65" s="2"/>
      <c r="B65" s="103" t="s">
        <v>71</v>
      </c>
      <c r="C65" s="104"/>
      <c r="D65" s="104"/>
      <c r="E65" s="104"/>
      <c r="F65" s="104"/>
      <c r="G65" s="104"/>
      <c r="H65" s="72" t="s">
        <v>53</v>
      </c>
      <c r="I65" s="107" t="s">
        <v>72</v>
      </c>
      <c r="J65" s="108"/>
      <c r="K65" s="109"/>
      <c r="L65" s="73">
        <f>3-1</f>
        <v>2</v>
      </c>
      <c r="M65" s="73"/>
      <c r="N65" s="74">
        <f>L65</f>
        <v>2</v>
      </c>
    </row>
    <row r="66" spans="1:14" s="11" customFormat="1" ht="33.75" customHeight="1">
      <c r="A66" s="2"/>
      <c r="B66" s="103" t="s">
        <v>73</v>
      </c>
      <c r="C66" s="104"/>
      <c r="D66" s="104"/>
      <c r="E66" s="104"/>
      <c r="F66" s="104"/>
      <c r="G66" s="104"/>
      <c r="H66" s="72" t="s">
        <v>53</v>
      </c>
      <c r="I66" s="107" t="s">
        <v>72</v>
      </c>
      <c r="J66" s="108"/>
      <c r="K66" s="109"/>
      <c r="L66" s="73">
        <f>13+17-5</f>
        <v>25</v>
      </c>
      <c r="M66" s="73"/>
      <c r="N66" s="74">
        <f aca="true" t="shared" si="1" ref="N66:N87">L66</f>
        <v>25</v>
      </c>
    </row>
    <row r="67" spans="1:14" s="11" customFormat="1" ht="33.75" customHeight="1">
      <c r="A67" s="2"/>
      <c r="B67" s="103" t="s">
        <v>74</v>
      </c>
      <c r="C67" s="104"/>
      <c r="D67" s="104"/>
      <c r="E67" s="104"/>
      <c r="F67" s="104"/>
      <c r="G67" s="104"/>
      <c r="H67" s="72" t="s">
        <v>53</v>
      </c>
      <c r="I67" s="107" t="s">
        <v>72</v>
      </c>
      <c r="J67" s="108"/>
      <c r="K67" s="109"/>
      <c r="L67" s="73">
        <f>21+18-1</f>
        <v>38</v>
      </c>
      <c r="M67" s="73"/>
      <c r="N67" s="74">
        <f t="shared" si="1"/>
        <v>38</v>
      </c>
    </row>
    <row r="68" spans="1:14" s="11" customFormat="1" ht="21" customHeight="1">
      <c r="A68" s="2"/>
      <c r="B68" s="103" t="s">
        <v>75</v>
      </c>
      <c r="C68" s="104"/>
      <c r="D68" s="104"/>
      <c r="E68" s="104"/>
      <c r="F68" s="104"/>
      <c r="G68" s="104"/>
      <c r="H68" s="72" t="s">
        <v>53</v>
      </c>
      <c r="I68" s="141" t="s">
        <v>72</v>
      </c>
      <c r="J68" s="142"/>
      <c r="K68" s="143"/>
      <c r="L68" s="73">
        <v>2</v>
      </c>
      <c r="M68" s="75"/>
      <c r="N68" s="74">
        <f t="shared" si="1"/>
        <v>2</v>
      </c>
    </row>
    <row r="69" spans="1:14" s="11" customFormat="1" ht="20.25" customHeight="1">
      <c r="A69" s="2"/>
      <c r="B69" s="113" t="s">
        <v>76</v>
      </c>
      <c r="C69" s="114"/>
      <c r="D69" s="114"/>
      <c r="E69" s="114"/>
      <c r="F69" s="114"/>
      <c r="G69" s="115"/>
      <c r="H69" s="72" t="s">
        <v>53</v>
      </c>
      <c r="I69" s="107" t="s">
        <v>72</v>
      </c>
      <c r="J69" s="108"/>
      <c r="K69" s="109"/>
      <c r="L69" s="73">
        <f>7+19-5</f>
        <v>21</v>
      </c>
      <c r="M69" s="73"/>
      <c r="N69" s="74">
        <f t="shared" si="1"/>
        <v>21</v>
      </c>
    </row>
    <row r="70" spans="1:14" s="11" customFormat="1" ht="21.75" customHeight="1">
      <c r="A70" s="77">
        <v>2</v>
      </c>
      <c r="B70" s="105" t="s">
        <v>16</v>
      </c>
      <c r="C70" s="106"/>
      <c r="D70" s="106"/>
      <c r="E70" s="106"/>
      <c r="F70" s="106"/>
      <c r="G70" s="106"/>
      <c r="H70" s="72"/>
      <c r="I70" s="107"/>
      <c r="J70" s="108"/>
      <c r="K70" s="109"/>
      <c r="L70" s="73"/>
      <c r="M70" s="73"/>
      <c r="N70" s="74">
        <f t="shared" si="1"/>
        <v>0</v>
      </c>
    </row>
    <row r="71" spans="1:14" s="11" customFormat="1" ht="51.75" customHeight="1">
      <c r="A71" s="2"/>
      <c r="B71" s="103" t="s">
        <v>77</v>
      </c>
      <c r="C71" s="104"/>
      <c r="D71" s="104"/>
      <c r="E71" s="104"/>
      <c r="F71" s="104"/>
      <c r="G71" s="104"/>
      <c r="H71" s="72" t="s">
        <v>53</v>
      </c>
      <c r="I71" s="107" t="s">
        <v>57</v>
      </c>
      <c r="J71" s="108"/>
      <c r="K71" s="109"/>
      <c r="L71" s="73">
        <f>364-24</f>
        <v>340</v>
      </c>
      <c r="M71" s="10"/>
      <c r="N71" s="74">
        <f t="shared" si="1"/>
        <v>340</v>
      </c>
    </row>
    <row r="72" spans="1:14" s="11" customFormat="1" ht="35.25" customHeight="1">
      <c r="A72" s="2"/>
      <c r="B72" s="103" t="s">
        <v>78</v>
      </c>
      <c r="C72" s="104"/>
      <c r="D72" s="104"/>
      <c r="E72" s="104"/>
      <c r="F72" s="104"/>
      <c r="G72" s="104"/>
      <c r="H72" s="72" t="s">
        <v>53</v>
      </c>
      <c r="I72" s="107" t="s">
        <v>79</v>
      </c>
      <c r="J72" s="108"/>
      <c r="K72" s="109"/>
      <c r="L72" s="73">
        <f>1694+1159-112</f>
        <v>2741</v>
      </c>
      <c r="M72" s="10"/>
      <c r="N72" s="74">
        <f t="shared" si="1"/>
        <v>2741</v>
      </c>
    </row>
    <row r="73" spans="1:14" s="11" customFormat="1" ht="36" customHeight="1">
      <c r="A73" s="2"/>
      <c r="B73" s="103" t="s">
        <v>80</v>
      </c>
      <c r="C73" s="104"/>
      <c r="D73" s="104"/>
      <c r="E73" s="104"/>
      <c r="F73" s="104"/>
      <c r="G73" s="104"/>
      <c r="H73" s="72" t="s">
        <v>53</v>
      </c>
      <c r="I73" s="107" t="s">
        <v>79</v>
      </c>
      <c r="J73" s="108"/>
      <c r="K73" s="109"/>
      <c r="L73" s="73">
        <f>714+217-67</f>
        <v>864</v>
      </c>
      <c r="M73" s="10"/>
      <c r="N73" s="74">
        <f t="shared" si="1"/>
        <v>864</v>
      </c>
    </row>
    <row r="74" spans="1:14" s="11" customFormat="1" ht="39.75" customHeight="1">
      <c r="A74" s="2"/>
      <c r="B74" s="113" t="s">
        <v>81</v>
      </c>
      <c r="C74" s="114"/>
      <c r="D74" s="114"/>
      <c r="E74" s="114"/>
      <c r="F74" s="114"/>
      <c r="G74" s="115"/>
      <c r="H74" s="72" t="s">
        <v>53</v>
      </c>
      <c r="I74" s="107" t="s">
        <v>79</v>
      </c>
      <c r="J74" s="108"/>
      <c r="K74" s="109"/>
      <c r="L74" s="73">
        <v>800</v>
      </c>
      <c r="M74" s="10"/>
      <c r="N74" s="74">
        <f t="shared" si="1"/>
        <v>800</v>
      </c>
    </row>
    <row r="75" spans="1:14" s="11" customFormat="1" ht="32.25" customHeight="1">
      <c r="A75" s="2"/>
      <c r="B75" s="113" t="s">
        <v>82</v>
      </c>
      <c r="C75" s="114"/>
      <c r="D75" s="114"/>
      <c r="E75" s="114"/>
      <c r="F75" s="114"/>
      <c r="G75" s="115"/>
      <c r="H75" s="72" t="s">
        <v>54</v>
      </c>
      <c r="I75" s="107" t="s">
        <v>57</v>
      </c>
      <c r="J75" s="108"/>
      <c r="K75" s="109"/>
      <c r="L75" s="73">
        <f>55+215-35</f>
        <v>235</v>
      </c>
      <c r="M75" s="10"/>
      <c r="N75" s="74">
        <f t="shared" si="1"/>
        <v>235</v>
      </c>
    </row>
    <row r="76" spans="1:14" s="11" customFormat="1" ht="20.25" customHeight="1">
      <c r="A76" s="77">
        <v>3</v>
      </c>
      <c r="B76" s="105" t="s">
        <v>17</v>
      </c>
      <c r="C76" s="133"/>
      <c r="D76" s="133"/>
      <c r="E76" s="133"/>
      <c r="F76" s="133"/>
      <c r="G76" s="133"/>
      <c r="H76" s="72"/>
      <c r="I76" s="107"/>
      <c r="J76" s="108"/>
      <c r="K76" s="109"/>
      <c r="L76" s="73"/>
      <c r="M76" s="10"/>
      <c r="N76" s="74">
        <f t="shared" si="1"/>
        <v>0</v>
      </c>
    </row>
    <row r="77" spans="1:14" s="11" customFormat="1" ht="46.5" customHeight="1">
      <c r="A77" s="2"/>
      <c r="B77" s="103" t="s">
        <v>83</v>
      </c>
      <c r="C77" s="104"/>
      <c r="D77" s="104"/>
      <c r="E77" s="104"/>
      <c r="F77" s="104"/>
      <c r="G77" s="104"/>
      <c r="H77" s="72" t="s">
        <v>55</v>
      </c>
      <c r="I77" s="107" t="s">
        <v>79</v>
      </c>
      <c r="J77" s="108"/>
      <c r="K77" s="109"/>
      <c r="L77" s="73">
        <f>L45/L71</f>
        <v>108</v>
      </c>
      <c r="M77" s="73"/>
      <c r="N77" s="74">
        <f t="shared" si="1"/>
        <v>108</v>
      </c>
    </row>
    <row r="78" spans="1:14" s="11" customFormat="1" ht="33" customHeight="1">
      <c r="A78" s="2"/>
      <c r="B78" s="103" t="s">
        <v>84</v>
      </c>
      <c r="C78" s="104"/>
      <c r="D78" s="104"/>
      <c r="E78" s="104"/>
      <c r="F78" s="104"/>
      <c r="G78" s="104"/>
      <c r="H78" s="72" t="s">
        <v>55</v>
      </c>
      <c r="I78" s="107" t="s">
        <v>79</v>
      </c>
      <c r="J78" s="108"/>
      <c r="K78" s="109"/>
      <c r="L78" s="73">
        <f>L46/L72</f>
        <v>114</v>
      </c>
      <c r="M78" s="73">
        <f>M49</f>
        <v>0</v>
      </c>
      <c r="N78" s="74">
        <f t="shared" si="1"/>
        <v>114</v>
      </c>
    </row>
    <row r="79" spans="1:14" s="11" customFormat="1" ht="35.25" customHeight="1">
      <c r="A79" s="2"/>
      <c r="B79" s="103" t="s">
        <v>85</v>
      </c>
      <c r="C79" s="104"/>
      <c r="D79" s="104"/>
      <c r="E79" s="104"/>
      <c r="F79" s="104"/>
      <c r="G79" s="104"/>
      <c r="H79" s="72" t="s">
        <v>55</v>
      </c>
      <c r="I79" s="107" t="s">
        <v>79</v>
      </c>
      <c r="J79" s="108"/>
      <c r="K79" s="109"/>
      <c r="L79" s="73">
        <f>L47/L73</f>
        <v>1239</v>
      </c>
      <c r="M79" s="73"/>
      <c r="N79" s="74">
        <f t="shared" si="1"/>
        <v>1239</v>
      </c>
    </row>
    <row r="80" spans="1:14" s="11" customFormat="1" ht="37.5" customHeight="1">
      <c r="A80" s="2"/>
      <c r="B80" s="113" t="s">
        <v>86</v>
      </c>
      <c r="C80" s="114"/>
      <c r="D80" s="114"/>
      <c r="E80" s="114"/>
      <c r="F80" s="114"/>
      <c r="G80" s="115"/>
      <c r="H80" s="72" t="s">
        <v>55</v>
      </c>
      <c r="I80" s="107" t="s">
        <v>79</v>
      </c>
      <c r="J80" s="108"/>
      <c r="K80" s="109"/>
      <c r="L80" s="73">
        <f>L48/L74</f>
        <v>214</v>
      </c>
      <c r="M80" s="73"/>
      <c r="N80" s="74">
        <f t="shared" si="1"/>
        <v>214</v>
      </c>
    </row>
    <row r="81" spans="1:14" s="11" customFormat="1" ht="23.25" customHeight="1">
      <c r="A81" s="77">
        <v>4</v>
      </c>
      <c r="B81" s="105" t="s">
        <v>18</v>
      </c>
      <c r="C81" s="133"/>
      <c r="D81" s="133"/>
      <c r="E81" s="133"/>
      <c r="F81" s="133"/>
      <c r="G81" s="133"/>
      <c r="H81" s="72"/>
      <c r="I81" s="107"/>
      <c r="J81" s="108"/>
      <c r="K81" s="109"/>
      <c r="L81" s="73"/>
      <c r="M81" s="73"/>
      <c r="N81" s="74">
        <f t="shared" si="1"/>
        <v>0</v>
      </c>
    </row>
    <row r="82" spans="1:14" s="11" customFormat="1" ht="40.5" customHeight="1">
      <c r="A82" s="2"/>
      <c r="B82" s="103" t="s">
        <v>87</v>
      </c>
      <c r="C82" s="104"/>
      <c r="D82" s="104"/>
      <c r="E82" s="104"/>
      <c r="F82" s="104"/>
      <c r="G82" s="104"/>
      <c r="H82" s="72" t="s">
        <v>56</v>
      </c>
      <c r="I82" s="107" t="s">
        <v>72</v>
      </c>
      <c r="J82" s="108"/>
      <c r="K82" s="109"/>
      <c r="L82" s="75">
        <f>(2-4)/4*100</f>
        <v>-50</v>
      </c>
      <c r="M82" s="75"/>
      <c r="N82" s="86">
        <f t="shared" si="1"/>
        <v>-50</v>
      </c>
    </row>
    <row r="83" spans="1:14" s="11" customFormat="1" ht="33.75" customHeight="1">
      <c r="A83" s="2"/>
      <c r="B83" s="103" t="s">
        <v>88</v>
      </c>
      <c r="C83" s="104"/>
      <c r="D83" s="104"/>
      <c r="E83" s="104"/>
      <c r="F83" s="104"/>
      <c r="G83" s="104"/>
      <c r="H83" s="72" t="s">
        <v>56</v>
      </c>
      <c r="I83" s="107" t="s">
        <v>72</v>
      </c>
      <c r="J83" s="108"/>
      <c r="K83" s="109"/>
      <c r="L83" s="75">
        <f>(25-29)/29*100</f>
        <v>-13.8</v>
      </c>
      <c r="M83" s="75"/>
      <c r="N83" s="86">
        <f t="shared" si="1"/>
        <v>-13.8</v>
      </c>
    </row>
    <row r="84" spans="1:14" s="11" customFormat="1" ht="33.75" customHeight="1">
      <c r="A84" s="2"/>
      <c r="B84" s="103" t="s">
        <v>89</v>
      </c>
      <c r="C84" s="104"/>
      <c r="D84" s="104"/>
      <c r="E84" s="104"/>
      <c r="F84" s="104"/>
      <c r="G84" s="104"/>
      <c r="H84" s="72" t="s">
        <v>56</v>
      </c>
      <c r="I84" s="107" t="s">
        <v>57</v>
      </c>
      <c r="J84" s="108"/>
      <c r="K84" s="109"/>
      <c r="L84" s="90">
        <f>(864-691)/691*100</f>
        <v>25</v>
      </c>
      <c r="M84" s="75"/>
      <c r="N84" s="86">
        <f t="shared" si="1"/>
        <v>25</v>
      </c>
    </row>
    <row r="85" spans="1:14" s="11" customFormat="1" ht="49.5" customHeight="1">
      <c r="A85" s="2"/>
      <c r="B85" s="103" t="s">
        <v>90</v>
      </c>
      <c r="C85" s="104"/>
      <c r="D85" s="104"/>
      <c r="E85" s="104"/>
      <c r="F85" s="104"/>
      <c r="G85" s="104"/>
      <c r="H85" s="72" t="s">
        <v>56</v>
      </c>
      <c r="I85" s="107" t="s">
        <v>57</v>
      </c>
      <c r="J85" s="108"/>
      <c r="K85" s="109"/>
      <c r="L85" s="75">
        <f>(89-89)/89*100</f>
        <v>0</v>
      </c>
      <c r="M85" s="75"/>
      <c r="N85" s="86">
        <f t="shared" si="1"/>
        <v>0</v>
      </c>
    </row>
    <row r="86" spans="1:14" s="11" customFormat="1" ht="39.75" customHeight="1">
      <c r="A86" s="2"/>
      <c r="B86" s="113" t="s">
        <v>91</v>
      </c>
      <c r="C86" s="114"/>
      <c r="D86" s="114"/>
      <c r="E86" s="114"/>
      <c r="F86" s="114"/>
      <c r="G86" s="115"/>
      <c r="H86" s="72" t="s">
        <v>54</v>
      </c>
      <c r="I86" s="107" t="s">
        <v>57</v>
      </c>
      <c r="J86" s="108"/>
      <c r="K86" s="109"/>
      <c r="L86" s="88">
        <f>100+63</f>
        <v>163</v>
      </c>
      <c r="M86" s="73"/>
      <c r="N86" s="74">
        <f t="shared" si="1"/>
        <v>163</v>
      </c>
    </row>
    <row r="87" spans="1:14" s="11" customFormat="1" ht="47.25" customHeight="1">
      <c r="A87" s="2"/>
      <c r="B87" s="113" t="s">
        <v>92</v>
      </c>
      <c r="C87" s="114"/>
      <c r="D87" s="114"/>
      <c r="E87" s="114"/>
      <c r="F87" s="114"/>
      <c r="G87" s="115"/>
      <c r="H87" s="72" t="s">
        <v>56</v>
      </c>
      <c r="I87" s="122" t="s">
        <v>57</v>
      </c>
      <c r="J87" s="122"/>
      <c r="K87" s="122"/>
      <c r="L87" s="75">
        <f>(235-258)/258*100</f>
        <v>-8.9</v>
      </c>
      <c r="M87" s="75"/>
      <c r="N87" s="86">
        <f t="shared" si="1"/>
        <v>-8.9</v>
      </c>
    </row>
    <row r="88" spans="1:14" s="11" customFormat="1" ht="21" customHeight="1">
      <c r="A88" s="69"/>
      <c r="B88" s="78"/>
      <c r="C88" s="78"/>
      <c r="D88" s="78"/>
      <c r="E88" s="78"/>
      <c r="F88" s="78"/>
      <c r="G88" s="78"/>
      <c r="H88" s="79"/>
      <c r="I88" s="71"/>
      <c r="J88" s="71"/>
      <c r="K88" s="71"/>
      <c r="L88" s="70"/>
      <c r="M88" s="70"/>
      <c r="N88" s="87"/>
    </row>
    <row r="89" spans="1:14" s="36" customFormat="1" ht="33.75" customHeight="1">
      <c r="A89" s="145" t="s">
        <v>94</v>
      </c>
      <c r="B89" s="145"/>
      <c r="C89" s="145"/>
      <c r="D89" s="145"/>
      <c r="E89" s="145"/>
      <c r="F89" s="145"/>
      <c r="G89" s="145"/>
      <c r="H89" s="145"/>
      <c r="J89" s="140"/>
      <c r="K89" s="140"/>
      <c r="M89" s="136" t="s">
        <v>97</v>
      </c>
      <c r="N89" s="136"/>
    </row>
    <row r="90" spans="1:14" s="39" customFormat="1" ht="12.75" customHeight="1">
      <c r="A90" s="37"/>
      <c r="B90" s="38"/>
      <c r="C90" s="38"/>
      <c r="D90" s="38"/>
      <c r="E90" s="38"/>
      <c r="F90" s="38"/>
      <c r="G90" s="38"/>
      <c r="H90" s="38"/>
      <c r="J90" s="158" t="s">
        <v>9</v>
      </c>
      <c r="K90" s="158"/>
      <c r="M90" s="44" t="s">
        <v>24</v>
      </c>
      <c r="N90" s="44"/>
    </row>
    <row r="91" spans="1:14" s="36" customFormat="1" ht="19.5" customHeight="1">
      <c r="A91" s="46" t="s">
        <v>10</v>
      </c>
      <c r="B91" s="46"/>
      <c r="C91" s="45"/>
      <c r="D91" s="45"/>
      <c r="E91" s="45"/>
      <c r="F91" s="45"/>
      <c r="M91" s="45"/>
      <c r="N91" s="47"/>
    </row>
    <row r="92" spans="1:6" s="36" customFormat="1" ht="15">
      <c r="A92" s="46"/>
      <c r="B92" s="46"/>
      <c r="C92" s="45"/>
      <c r="D92" s="45"/>
      <c r="E92" s="45"/>
      <c r="F92" s="45"/>
    </row>
    <row r="93" spans="1:7" s="36" customFormat="1" ht="15">
      <c r="A93" s="46" t="s">
        <v>34</v>
      </c>
      <c r="B93" s="46"/>
      <c r="C93" s="46"/>
      <c r="D93" s="46"/>
      <c r="E93" s="46"/>
      <c r="F93" s="46"/>
      <c r="G93" s="46"/>
    </row>
    <row r="94" spans="1:14" s="39" customFormat="1" ht="12">
      <c r="A94" s="49"/>
      <c r="B94" s="49"/>
      <c r="C94" s="49"/>
      <c r="D94" s="49"/>
      <c r="E94" s="49"/>
      <c r="F94" s="49"/>
      <c r="G94" s="49"/>
      <c r="M94" s="38"/>
      <c r="N94" s="50"/>
    </row>
    <row r="95" spans="1:14" s="36" customFormat="1" ht="15">
      <c r="A95" s="145" t="s">
        <v>37</v>
      </c>
      <c r="B95" s="145"/>
      <c r="C95" s="145"/>
      <c r="D95" s="145"/>
      <c r="E95" s="145"/>
      <c r="F95" s="145"/>
      <c r="G95" s="145"/>
      <c r="H95" s="145"/>
      <c r="J95" s="140"/>
      <c r="K95" s="140"/>
      <c r="M95" s="136" t="s">
        <v>45</v>
      </c>
      <c r="N95" s="136"/>
    </row>
    <row r="96" spans="1:14" s="12" customFormat="1" ht="12">
      <c r="A96" s="19"/>
      <c r="B96" s="19"/>
      <c r="C96" s="19"/>
      <c r="D96" s="19"/>
      <c r="E96" s="19"/>
      <c r="F96" s="19"/>
      <c r="J96" s="158" t="s">
        <v>9</v>
      </c>
      <c r="K96" s="158"/>
      <c r="M96" s="48" t="s">
        <v>24</v>
      </c>
      <c r="N96" s="48"/>
    </row>
    <row r="97" spans="1:14" s="11" customFormat="1" ht="15">
      <c r="A97" s="20"/>
      <c r="B97" s="99" t="str">
        <f>L7</f>
        <v>31.07.2020.</v>
      </c>
      <c r="C97" s="20"/>
      <c r="D97" s="20"/>
      <c r="E97" s="20"/>
      <c r="F97" s="20"/>
      <c r="J97" s="40"/>
      <c r="L97" s="40"/>
      <c r="M97" s="40"/>
      <c r="N97" s="23"/>
    </row>
    <row r="98" s="12" customFormat="1" ht="12">
      <c r="B98" s="8" t="s">
        <v>35</v>
      </c>
    </row>
    <row r="99" s="12" customFormat="1" ht="12">
      <c r="B99" s="8"/>
    </row>
    <row r="100" s="11" customFormat="1" ht="15"/>
    <row r="101" s="11" customFormat="1" ht="15">
      <c r="B101" s="11" t="s">
        <v>46</v>
      </c>
    </row>
  </sheetData>
  <sheetProtection formatCells="0" formatRows="0" insertRows="0" deleteRows="0" selectLockedCells="1"/>
  <mergeCells count="97">
    <mergeCell ref="I73:K73"/>
    <mergeCell ref="B73:G73"/>
    <mergeCell ref="B26:N26"/>
    <mergeCell ref="I80:K80"/>
    <mergeCell ref="B74:G74"/>
    <mergeCell ref="B75:G75"/>
    <mergeCell ref="I74:K74"/>
    <mergeCell ref="B78:G78"/>
    <mergeCell ref="B79:G79"/>
    <mergeCell ref="I78:K78"/>
    <mergeCell ref="I79:K79"/>
    <mergeCell ref="B71:G71"/>
    <mergeCell ref="D14:L14"/>
    <mergeCell ref="J96:K96"/>
    <mergeCell ref="I76:K76"/>
    <mergeCell ref="I70:K70"/>
    <mergeCell ref="H15:L15"/>
    <mergeCell ref="I63:K63"/>
    <mergeCell ref="J89:K89"/>
    <mergeCell ref="J90:K90"/>
    <mergeCell ref="L3:N3"/>
    <mergeCell ref="L5:N5"/>
    <mergeCell ref="L4:N4"/>
    <mergeCell ref="L6:N6"/>
    <mergeCell ref="M95:N95"/>
    <mergeCell ref="B25:N25"/>
    <mergeCell ref="B48:K48"/>
    <mergeCell ref="A8:N8"/>
    <mergeCell ref="A9:N9"/>
    <mergeCell ref="B27:N27"/>
    <mergeCell ref="D11:L11"/>
    <mergeCell ref="D13:L13"/>
    <mergeCell ref="A21:N21"/>
    <mergeCell ref="A18:N18"/>
    <mergeCell ref="D12:L12"/>
    <mergeCell ref="B37:N37"/>
    <mergeCell ref="A95:H95"/>
    <mergeCell ref="A89:H89"/>
    <mergeCell ref="A30:N30"/>
    <mergeCell ref="I66:K66"/>
    <mergeCell ref="I64:K64"/>
    <mergeCell ref="I65:K65"/>
    <mergeCell ref="B65:G65"/>
    <mergeCell ref="B63:G63"/>
    <mergeCell ref="J95:K95"/>
    <mergeCell ref="B68:G68"/>
    <mergeCell ref="B69:G69"/>
    <mergeCell ref="I68:K68"/>
    <mergeCell ref="I69:K69"/>
    <mergeCell ref="B80:G80"/>
    <mergeCell ref="B76:G76"/>
    <mergeCell ref="I77:K77"/>
    <mergeCell ref="B87:G87"/>
    <mergeCell ref="I87:K87"/>
    <mergeCell ref="M89:N89"/>
    <mergeCell ref="B56:K56"/>
    <mergeCell ref="B34:N34"/>
    <mergeCell ref="B35:N35"/>
    <mergeCell ref="I75:K75"/>
    <mergeCell ref="B36:N36"/>
    <mergeCell ref="B66:G66"/>
    <mergeCell ref="I71:K71"/>
    <mergeCell ref="B70:G70"/>
    <mergeCell ref="B67:G67"/>
    <mergeCell ref="H16:L16"/>
    <mergeCell ref="B83:G83"/>
    <mergeCell ref="I83:K83"/>
    <mergeCell ref="B81:G81"/>
    <mergeCell ref="I81:K81"/>
    <mergeCell ref="I62:K62"/>
    <mergeCell ref="B62:G62"/>
    <mergeCell ref="B82:G82"/>
    <mergeCell ref="I82:K82"/>
    <mergeCell ref="B77:G77"/>
    <mergeCell ref="B84:G84"/>
    <mergeCell ref="B85:G85"/>
    <mergeCell ref="I84:K84"/>
    <mergeCell ref="I85:K85"/>
    <mergeCell ref="B86:G86"/>
    <mergeCell ref="I86:K86"/>
    <mergeCell ref="B38:N38"/>
    <mergeCell ref="B39:N39"/>
    <mergeCell ref="B46:K46"/>
    <mergeCell ref="B55:K55"/>
    <mergeCell ref="B54:K54"/>
    <mergeCell ref="B43:K43"/>
    <mergeCell ref="B44:K44"/>
    <mergeCell ref="B49:K49"/>
    <mergeCell ref="B45:K45"/>
    <mergeCell ref="B47:K47"/>
    <mergeCell ref="B57:K57"/>
    <mergeCell ref="A50:K50"/>
    <mergeCell ref="A58:K58"/>
    <mergeCell ref="B72:G72"/>
    <mergeCell ref="B64:G64"/>
    <mergeCell ref="I67:K67"/>
    <mergeCell ref="I72:K72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3" manualBreakCount="3">
    <brk id="22" max="255" man="1"/>
    <brk id="4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2020-02-11T14:46:40Z</cp:lastPrinted>
  <dcterms:created xsi:type="dcterms:W3CDTF">2011-05-06T09:59:53Z</dcterms:created>
  <dcterms:modified xsi:type="dcterms:W3CDTF">2020-07-31T11:42:57Z</dcterms:modified>
  <cp:category/>
  <cp:version/>
  <cp:contentType/>
  <cp:contentStatus/>
</cp:coreProperties>
</file>