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3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<sst xmlns="http://schemas.openxmlformats.org/spreadsheetml/2006/main" count="152" uniqueCount="108">
  <si>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</si>
  <si>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</si>
  <si>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</si>
  <si>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</si>
  <si>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</si>
  <si>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</si>
  <si>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</si>
  <si>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</si>
  <si>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</si>
  <si>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</si>
  <si>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</si>
  <si>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</si>
  <si>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</si>
  <si>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</si>
  <si>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</si>
  <si>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</si>
  <si>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</si>
  <si>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</si>
  <si>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</si>
  <si>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</si>
  <si>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</si>
  <si>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</si>
  <si>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</si>
  <si>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</si>
  <si>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</si>
  <si>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</si>
  <si>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</si>
  <si>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</si>
  <si>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</si>
  <si>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</si>
  <si>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</si>
  <si>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</si>
  <si>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</si>
  <si>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</si>
  <si>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</si>
  <si>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</si>
  <si>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</si>
  <si>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</si>
  <si>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</si>
  <si>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</si>
  <si>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</si>
  <si>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</si>
  <si>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</si>
  <si>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</si>
  <si>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</si>
  <si>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</si>
  <si>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</si>
  <si>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</si>
  <si>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</si>
  <si>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</si>
  <si>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</si>
  <si>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</si>
  <si>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</si>
  <si>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</si>
  <si>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осіб</t>
  </si>
  <si>
    <t>грн.</t>
  </si>
  <si>
    <t>%</t>
  </si>
  <si>
    <t>внутрішній облік</t>
  </si>
  <si>
    <t>мережа розпорядників і одержувачів коштів</t>
  </si>
  <si>
    <t>штатний розпис</t>
  </si>
  <si>
    <t>у тому числі тренерів</t>
  </si>
  <si>
    <t>кошторис</t>
  </si>
  <si>
    <t>Утримання та навчально-тренувальна робота комунальних дитячо-юнацьких спортивних шкіл</t>
  </si>
  <si>
    <t>Розвиток дитячо-юнацького спорту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</si>
  <si>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</si>
  <si>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</si>
  <si>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ДЮСШ та СДЮСШОР та забезпечення розвитку дітей в обраному виді спорту</t>
  </si>
  <si>
    <t>кількість комунальних дитячо-юнацьких спортивних шкіл, видатки на утримання яких здійснюються з бюджету</t>
  </si>
  <si>
    <t>обсяг витрат на утримання комунальних дитячо-юнацьких спортивних шкіл,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</si>
  <si>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</si>
  <si>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тарифікаційний список тренерів-викладачів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</si>
  <si>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</si>
  <si>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</si>
  <si>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</si>
  <si>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шт.</t>
  </si>
  <si>
    <t>товарна накладна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</si>
  <si>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</si>
  <si>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розрахунок до кошторису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</si>
  <si>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</si>
  <si>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відомість нарахувань та утримань заробітної плати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</si>
  <si>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</si>
  <si>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</si>
  <si>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</si>
  <si>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</si>
  <si>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</si>
  <si>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</si>
  <si>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t>0810</t>
  </si>
  <si>
    <t>В.о. начальника управління молоді та спорту облдержадміністрації</t>
  </si>
  <si>
    <t>список учнів протягом року</t>
  </si>
  <si>
    <t>середньорічна кількість учнів у поточному і минулому році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</si>
  <si>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 зі змінами від 18 березня, 05 травня 2020 року</t>
  </si>
  <si>
    <t>4. Обсяг бюджетних призначень / бюджетних асигнувань 20 110 100 гривень, у тому числі загального фонду 17 950 100 гривень та спеціального фонду 2 160 000 гривень.</t>
  </si>
  <si>
    <t>Ірина САВЧЕНКО</t>
  </si>
  <si>
    <t>ПКД</t>
  </si>
  <si>
    <t>календарний графік виконання робіт</t>
  </si>
  <si>
    <t>кв.м.</t>
  </si>
  <si>
    <t>кількість об'єктів, які планується реконструювати</t>
  </si>
  <si>
    <t>кількість об'єктів, які планується відремонтувати та змонтувати</t>
  </si>
  <si>
    <t>обсяг реконструкції об'єктів</t>
  </si>
  <si>
    <t>обсяг капітального ремонту та монтажу обєктів</t>
  </si>
  <si>
    <t>обсяг видатків на реконструкцію, капітальний ремонт та монтаж об'єктів</t>
  </si>
  <si>
    <t>середні витрати на 1 кв.м. реконструкції об'єкту</t>
  </si>
  <si>
    <t>середні витрати на 1 кв.м. капітального ремонту і монтажу об'єкту</t>
  </si>
  <si>
    <t>кошторис, ПКД</t>
  </si>
  <si>
    <t>рівень готовності об'єктів на кінець поточного бюджетного періоду</t>
  </si>
  <si>
    <t>Реконструкція, капітальний ремонт та монтаж об'єктів спортивної інфраструктури</t>
  </si>
  <si>
    <t>№ 225</t>
  </si>
  <si>
    <t>договір про закупівлю, технічне завдання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</si>
</sst>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top" wrapText="1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2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87" fontId="2" fillId="0" borderId="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87" fontId="2" fillId="0" borderId="0" xfId="0" applyNumberFormat="1" applyFont="1" applyFill="1" applyBorder="1" applyAlignment="1" applyProtection="1">
      <alignment horizontal="center" vertical="top" wrapText="1"/>
      <protection/>
    </xf>
    <xf numFmtId="184" fontId="5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 applyProtection="1">
      <alignment horizontal="center" vertical="top" wrapText="1"/>
      <protection/>
    </xf>
    <xf numFmtId="184" fontId="2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84" fontId="16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184" fontId="2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 applyProtection="1">
      <alignment vertical="top"/>
      <protection/>
    </xf>
    <xf numFmtId="3" fontId="16" fillId="0" borderId="1" xfId="0" applyNumberFormat="1" applyFont="1" applyBorder="1" applyAlignment="1" applyProtection="1">
      <alignment horizontal="center" vertical="top" wrapText="1"/>
      <protection locked="0"/>
    </xf>
    <xf numFmtId="184" fontId="2" fillId="0" borderId="1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187" fontId="2" fillId="0" borderId="1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0" fillId="0" borderId="6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3" fillId="0" borderId="1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Zeros="0" tabSelected="1" workbookViewId="0" topLeftCell="A59">
      <selection activeCell="N70" sqref="N70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64" t="s">
        <v>51</v>
      </c>
      <c r="M3" s="164"/>
      <c r="N3" s="164"/>
    </row>
    <row r="4" spans="12:14" s="12" customFormat="1" ht="12">
      <c r="L4" s="166" t="s">
        <v>22</v>
      </c>
      <c r="M4" s="166"/>
      <c r="N4" s="166"/>
    </row>
    <row r="5" spans="12:14" s="11" customFormat="1" ht="15">
      <c r="L5" s="165" t="s">
        <v>52</v>
      </c>
      <c r="M5" s="165"/>
      <c r="N5" s="165"/>
    </row>
    <row r="6" spans="12:14" s="13" customFormat="1" ht="12">
      <c r="L6" s="167" t="s">
        <v>23</v>
      </c>
      <c r="M6" s="167"/>
      <c r="N6" s="167"/>
    </row>
    <row r="7" spans="2:14" s="11" customFormat="1" ht="15">
      <c r="B7" s="31"/>
      <c r="L7" s="66">
        <v>44043</v>
      </c>
      <c r="M7" s="60" t="s">
        <v>106</v>
      </c>
      <c r="N7" s="25"/>
    </row>
    <row r="8" spans="1:14" s="11" customFormat="1" ht="16.5">
      <c r="A8" s="16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s="11" customFormat="1" ht="16.5">
      <c r="A9" s="161" t="s">
        <v>50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1">
        <v>1100000</v>
      </c>
      <c r="C11" s="54"/>
      <c r="D11" s="162" t="s">
        <v>49</v>
      </c>
      <c r="E11" s="162"/>
      <c r="F11" s="162"/>
      <c r="G11" s="162"/>
      <c r="H11" s="162"/>
      <c r="I11" s="162"/>
      <c r="J11" s="162"/>
      <c r="K11" s="162"/>
      <c r="L11" s="162"/>
      <c r="M11" s="54"/>
      <c r="N11" s="61">
        <v>39663671</v>
      </c>
    </row>
    <row r="12" spans="2:14" s="12" customFormat="1" ht="48">
      <c r="B12" s="52" t="s">
        <v>39</v>
      </c>
      <c r="C12" s="58"/>
      <c r="D12" s="132" t="s">
        <v>38</v>
      </c>
      <c r="E12" s="132"/>
      <c r="F12" s="132"/>
      <c r="G12" s="132"/>
      <c r="H12" s="132"/>
      <c r="I12" s="132"/>
      <c r="J12" s="132"/>
      <c r="K12" s="132"/>
      <c r="L12" s="132"/>
      <c r="M12" s="13"/>
      <c r="N12" s="53" t="s">
        <v>40</v>
      </c>
    </row>
    <row r="13" spans="1:14" s="11" customFormat="1" ht="15">
      <c r="A13" s="11" t="s">
        <v>4</v>
      </c>
      <c r="B13" s="61">
        <v>1110000</v>
      </c>
      <c r="C13" s="54"/>
      <c r="D13" s="163" t="s">
        <v>49</v>
      </c>
      <c r="E13" s="163"/>
      <c r="F13" s="163"/>
      <c r="G13" s="163"/>
      <c r="H13" s="163"/>
      <c r="I13" s="163"/>
      <c r="J13" s="163"/>
      <c r="K13" s="163"/>
      <c r="L13" s="163"/>
      <c r="M13" s="55"/>
      <c r="N13" s="51" t="s">
        <v>48</v>
      </c>
    </row>
    <row r="14" spans="2:14" s="12" customFormat="1" ht="48">
      <c r="B14" s="52" t="s">
        <v>39</v>
      </c>
      <c r="C14" s="58"/>
      <c r="D14" s="133" t="s">
        <v>11</v>
      </c>
      <c r="E14" s="133"/>
      <c r="F14" s="133"/>
      <c r="G14" s="133"/>
      <c r="H14" s="133"/>
      <c r="I14" s="133"/>
      <c r="J14" s="133"/>
      <c r="K14" s="133"/>
      <c r="L14" s="133"/>
      <c r="M14" s="13"/>
      <c r="N14" s="53" t="s">
        <v>40</v>
      </c>
    </row>
    <row r="15" spans="1:14" s="29" customFormat="1" ht="34.5" customHeight="1">
      <c r="A15" s="29" t="s">
        <v>5</v>
      </c>
      <c r="B15" s="61">
        <v>1115031</v>
      </c>
      <c r="C15" s="54"/>
      <c r="D15" s="62">
        <v>5031</v>
      </c>
      <c r="E15" s="57"/>
      <c r="F15" s="76" t="s">
        <v>86</v>
      </c>
      <c r="G15" s="59"/>
      <c r="H15" s="131" t="s">
        <v>62</v>
      </c>
      <c r="I15" s="131"/>
      <c r="J15" s="131"/>
      <c r="K15" s="131"/>
      <c r="L15" s="131"/>
      <c r="M15" s="55"/>
      <c r="N15" s="51" t="s">
        <v>47</v>
      </c>
    </row>
    <row r="16" spans="1:14" s="12" customFormat="1" ht="40.5">
      <c r="A16" s="8"/>
      <c r="B16" s="63" t="s">
        <v>39</v>
      </c>
      <c r="C16" s="64"/>
      <c r="D16" s="63" t="s">
        <v>44</v>
      </c>
      <c r="E16" s="65"/>
      <c r="F16" s="63" t="s">
        <v>43</v>
      </c>
      <c r="G16" s="65"/>
      <c r="H16" s="134" t="s">
        <v>42</v>
      </c>
      <c r="I16" s="134"/>
      <c r="J16" s="134"/>
      <c r="K16" s="134"/>
      <c r="L16" s="134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49" t="s">
        <v>91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97.5" customHeight="1">
      <c r="A21" s="159" t="s">
        <v>90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37" t="s">
        <v>31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4" s="11" customFormat="1" ht="15">
      <c r="A26" s="30">
        <v>1</v>
      </c>
      <c r="B26" s="140" t="s">
        <v>63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2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1.5" customHeight="1">
      <c r="A29" s="103" t="s">
        <v>64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37" t="s">
        <v>14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</row>
    <row r="34" spans="1:14" s="29" customFormat="1" ht="15">
      <c r="A34" s="30">
        <v>1</v>
      </c>
      <c r="B34" s="140" t="s">
        <v>65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</row>
    <row r="35" spans="2:11" s="12" customFormat="1" ht="12">
      <c r="B35" s="3"/>
      <c r="C35" s="6"/>
      <c r="G35" s="6"/>
      <c r="H35" s="6"/>
      <c r="I35" s="6"/>
      <c r="J35" s="6"/>
      <c r="K35" s="6"/>
    </row>
    <row r="36" ht="15">
      <c r="A36" s="11" t="s">
        <v>27</v>
      </c>
    </row>
    <row r="37" spans="2:14" s="12" customFormat="1" ht="12">
      <c r="B37" s="8"/>
      <c r="C37" s="6"/>
      <c r="G37" s="6"/>
      <c r="H37" s="6"/>
      <c r="I37" s="6"/>
      <c r="K37" s="6"/>
      <c r="N37" s="15" t="s">
        <v>28</v>
      </c>
    </row>
    <row r="38" spans="1:14" ht="27">
      <c r="A38" s="16" t="s">
        <v>8</v>
      </c>
      <c r="B38" s="150" t="s">
        <v>19</v>
      </c>
      <c r="C38" s="151"/>
      <c r="D38" s="151"/>
      <c r="E38" s="151"/>
      <c r="F38" s="151"/>
      <c r="G38" s="151"/>
      <c r="H38" s="151"/>
      <c r="I38" s="151"/>
      <c r="J38" s="151"/>
      <c r="K38" s="152"/>
      <c r="L38" s="16" t="s">
        <v>12</v>
      </c>
      <c r="M38" s="16" t="s">
        <v>13</v>
      </c>
      <c r="N38" s="9" t="s">
        <v>1</v>
      </c>
    </row>
    <row r="39" spans="1:14" ht="13.5">
      <c r="A39" s="5">
        <v>1</v>
      </c>
      <c r="B39" s="153">
        <v>2</v>
      </c>
      <c r="C39" s="154"/>
      <c r="D39" s="154"/>
      <c r="E39" s="154"/>
      <c r="F39" s="154"/>
      <c r="G39" s="154"/>
      <c r="H39" s="154"/>
      <c r="I39" s="154"/>
      <c r="J39" s="154"/>
      <c r="K39" s="155"/>
      <c r="L39" s="22">
        <v>3</v>
      </c>
      <c r="M39" s="1">
        <v>4</v>
      </c>
      <c r="N39" s="9">
        <v>5</v>
      </c>
    </row>
    <row r="40" spans="1:14" ht="15">
      <c r="A40" s="5">
        <v>1</v>
      </c>
      <c r="B40" s="156" t="s">
        <v>66</v>
      </c>
      <c r="C40" s="157"/>
      <c r="D40" s="157"/>
      <c r="E40" s="157"/>
      <c r="F40" s="157"/>
      <c r="G40" s="157"/>
      <c r="H40" s="157"/>
      <c r="I40" s="157"/>
      <c r="J40" s="157"/>
      <c r="K40" s="158"/>
      <c r="L40" s="80">
        <f>18551700-601600</f>
        <v>17950100</v>
      </c>
      <c r="M40" s="81">
        <v>640000</v>
      </c>
      <c r="N40" s="82">
        <f>L40+M40</f>
        <v>18590100</v>
      </c>
    </row>
    <row r="41" spans="1:14" ht="15">
      <c r="A41" s="5">
        <v>2</v>
      </c>
      <c r="B41" s="160" t="s">
        <v>105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00"/>
      <c r="M41" s="81">
        <v>1520000</v>
      </c>
      <c r="N41" s="82">
        <f>M41</f>
        <v>1520000</v>
      </c>
    </row>
    <row r="42" spans="1:14" ht="13.5">
      <c r="A42" s="145" t="s">
        <v>1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68">
        <f>L40</f>
        <v>17950100</v>
      </c>
      <c r="M42" s="68">
        <f>M40+M41</f>
        <v>2160000</v>
      </c>
      <c r="N42" s="68">
        <f>N40+N41</f>
        <v>20110100</v>
      </c>
    </row>
    <row r="43" spans="2:10" s="12" customFormat="1" ht="12">
      <c r="B43" s="8"/>
      <c r="C43" s="6"/>
      <c r="G43" s="6"/>
      <c r="H43" s="6"/>
      <c r="I43" s="6"/>
      <c r="J43" s="6"/>
    </row>
    <row r="44" spans="1:9" ht="15">
      <c r="A44" s="20" t="s">
        <v>26</v>
      </c>
      <c r="B44" s="17"/>
      <c r="D44" s="17"/>
      <c r="E44" s="17"/>
      <c r="F44" s="17"/>
      <c r="G44" s="17"/>
      <c r="H44" s="17"/>
      <c r="I44" s="17"/>
    </row>
    <row r="45" spans="2:14" s="12" customFormat="1" ht="12">
      <c r="B45" s="18"/>
      <c r="C45" s="19"/>
      <c r="D45" s="19"/>
      <c r="E45" s="19"/>
      <c r="F45" s="19"/>
      <c r="G45" s="19"/>
      <c r="K45" s="15"/>
      <c r="N45" s="15" t="s">
        <v>28</v>
      </c>
    </row>
    <row r="46" spans="1:14" ht="27">
      <c r="A46" s="16" t="s">
        <v>8</v>
      </c>
      <c r="B46" s="128" t="s">
        <v>20</v>
      </c>
      <c r="C46" s="129"/>
      <c r="D46" s="129"/>
      <c r="E46" s="129"/>
      <c r="F46" s="129"/>
      <c r="G46" s="129"/>
      <c r="H46" s="129"/>
      <c r="I46" s="129"/>
      <c r="J46" s="129"/>
      <c r="K46" s="130"/>
      <c r="L46" s="16" t="s">
        <v>12</v>
      </c>
      <c r="M46" s="16" t="s">
        <v>13</v>
      </c>
      <c r="N46" s="16" t="s">
        <v>1</v>
      </c>
    </row>
    <row r="47" spans="1:14" ht="13.5">
      <c r="A47" s="10">
        <v>1</v>
      </c>
      <c r="B47" s="124">
        <v>2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6">
        <v>3</v>
      </c>
      <c r="M47" s="16">
        <v>4</v>
      </c>
      <c r="N47" s="16">
        <v>5</v>
      </c>
    </row>
    <row r="48" spans="1:14" ht="13.5">
      <c r="A48" s="10">
        <v>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6"/>
      <c r="L48" s="67"/>
      <c r="M48" s="67"/>
      <c r="N48" s="67"/>
    </row>
    <row r="49" spans="1:14" ht="13.5">
      <c r="A49" s="146" t="s">
        <v>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68">
        <f>L48</f>
        <v>0</v>
      </c>
      <c r="M49" s="68"/>
      <c r="N49" s="68">
        <f>N48</f>
        <v>0</v>
      </c>
    </row>
    <row r="50" spans="2:10" s="12" customFormat="1" ht="12">
      <c r="B50" s="8"/>
      <c r="C50" s="6"/>
      <c r="G50" s="6"/>
      <c r="H50" s="6"/>
      <c r="I50" s="6"/>
      <c r="J50" s="6"/>
    </row>
    <row r="51" spans="1:10" s="11" customFormat="1" ht="15">
      <c r="A51" s="25" t="s">
        <v>25</v>
      </c>
      <c r="B51" s="25"/>
      <c r="D51" s="25"/>
      <c r="E51" s="25"/>
      <c r="F51" s="25"/>
      <c r="G51" s="25"/>
      <c r="H51" s="25"/>
      <c r="I51" s="25"/>
      <c r="J51" s="25"/>
    </row>
    <row r="52" spans="2:11" s="12" customFormat="1" ht="12">
      <c r="B52" s="3"/>
      <c r="C52" s="6"/>
      <c r="G52" s="6"/>
      <c r="H52" s="6"/>
      <c r="I52" s="6"/>
      <c r="J52" s="6"/>
      <c r="K52" s="6"/>
    </row>
    <row r="53" spans="1:14" ht="41.25">
      <c r="A53" s="16" t="s">
        <v>8</v>
      </c>
      <c r="B53" s="144" t="s">
        <v>36</v>
      </c>
      <c r="C53" s="144"/>
      <c r="D53" s="144"/>
      <c r="E53" s="144"/>
      <c r="F53" s="144"/>
      <c r="G53" s="144"/>
      <c r="H53" s="16" t="s">
        <v>6</v>
      </c>
      <c r="I53" s="143" t="s">
        <v>7</v>
      </c>
      <c r="J53" s="143"/>
      <c r="K53" s="143"/>
      <c r="L53" s="16" t="s">
        <v>12</v>
      </c>
      <c r="M53" s="16" t="s">
        <v>13</v>
      </c>
      <c r="N53" s="16" t="s">
        <v>1</v>
      </c>
    </row>
    <row r="54" spans="1:14" s="14" customFormat="1" ht="13.5">
      <c r="A54" s="10">
        <v>1</v>
      </c>
      <c r="B54" s="104">
        <v>2</v>
      </c>
      <c r="C54" s="104"/>
      <c r="D54" s="104"/>
      <c r="E54" s="104"/>
      <c r="F54" s="104"/>
      <c r="G54" s="104"/>
      <c r="H54" s="1">
        <v>3</v>
      </c>
      <c r="I54" s="124">
        <v>4</v>
      </c>
      <c r="J54" s="124"/>
      <c r="K54" s="124"/>
      <c r="L54" s="10">
        <v>5</v>
      </c>
      <c r="M54" s="10">
        <v>6</v>
      </c>
      <c r="N54" s="10">
        <v>7</v>
      </c>
    </row>
    <row r="55" spans="1:14" s="11" customFormat="1" ht="15">
      <c r="A55" s="2">
        <v>1</v>
      </c>
      <c r="B55" s="105" t="s">
        <v>15</v>
      </c>
      <c r="C55" s="106"/>
      <c r="D55" s="106"/>
      <c r="E55" s="106"/>
      <c r="F55" s="106"/>
      <c r="G55" s="106"/>
      <c r="H55" s="21"/>
      <c r="I55" s="128"/>
      <c r="J55" s="129"/>
      <c r="K55" s="130"/>
      <c r="L55" s="21"/>
      <c r="M55" s="21"/>
      <c r="N55" s="24"/>
    </row>
    <row r="56" spans="1:14" s="11" customFormat="1" ht="36.75" customHeight="1">
      <c r="A56" s="2"/>
      <c r="B56" s="125" t="s">
        <v>67</v>
      </c>
      <c r="C56" s="126"/>
      <c r="D56" s="126"/>
      <c r="E56" s="126"/>
      <c r="F56" s="126"/>
      <c r="G56" s="127"/>
      <c r="H56" s="69" t="s">
        <v>53</v>
      </c>
      <c r="I56" s="124" t="s">
        <v>58</v>
      </c>
      <c r="J56" s="124"/>
      <c r="K56" s="124"/>
      <c r="L56" s="70">
        <v>3</v>
      </c>
      <c r="M56" s="70"/>
      <c r="N56" s="71">
        <f>L56</f>
        <v>3</v>
      </c>
    </row>
    <row r="57" spans="1:14" s="11" customFormat="1" ht="46.5" customHeight="1">
      <c r="A57" s="2"/>
      <c r="B57" s="125" t="s">
        <v>68</v>
      </c>
      <c r="C57" s="126"/>
      <c r="D57" s="126"/>
      <c r="E57" s="126"/>
      <c r="F57" s="126"/>
      <c r="G57" s="127"/>
      <c r="H57" s="69" t="s">
        <v>55</v>
      </c>
      <c r="I57" s="124" t="s">
        <v>61</v>
      </c>
      <c r="J57" s="124"/>
      <c r="K57" s="124"/>
      <c r="L57" s="78">
        <f>L42</f>
        <v>17950100</v>
      </c>
      <c r="M57" s="93">
        <v>640000</v>
      </c>
      <c r="N57" s="79">
        <f>L57+M57</f>
        <v>18590100</v>
      </c>
    </row>
    <row r="58" spans="1:14" s="11" customFormat="1" ht="48.75" customHeight="1">
      <c r="A58" s="2"/>
      <c r="B58" s="121" t="s">
        <v>69</v>
      </c>
      <c r="C58" s="122"/>
      <c r="D58" s="122"/>
      <c r="E58" s="122"/>
      <c r="F58" s="122"/>
      <c r="G58" s="122"/>
      <c r="H58" s="69" t="s">
        <v>53</v>
      </c>
      <c r="I58" s="124" t="s">
        <v>59</v>
      </c>
      <c r="J58" s="124"/>
      <c r="K58" s="124"/>
      <c r="L58" s="70">
        <v>93</v>
      </c>
      <c r="M58" s="70"/>
      <c r="N58" s="71">
        <f aca="true" t="shared" si="0" ref="N58:N66">L58</f>
        <v>93</v>
      </c>
    </row>
    <row r="59" spans="1:14" s="11" customFormat="1" ht="30.75" customHeight="1">
      <c r="A59" s="2"/>
      <c r="B59" s="125" t="s">
        <v>60</v>
      </c>
      <c r="C59" s="126"/>
      <c r="D59" s="126"/>
      <c r="E59" s="126"/>
      <c r="F59" s="126"/>
      <c r="G59" s="127"/>
      <c r="H59" s="69" t="s">
        <v>53</v>
      </c>
      <c r="I59" s="124" t="s">
        <v>70</v>
      </c>
      <c r="J59" s="124"/>
      <c r="K59" s="124"/>
      <c r="L59" s="73">
        <v>49.25</v>
      </c>
      <c r="M59" s="73"/>
      <c r="N59" s="74">
        <f t="shared" si="0"/>
        <v>49.25</v>
      </c>
    </row>
    <row r="60" spans="1:14" s="96" customFormat="1" ht="30" customHeight="1">
      <c r="A60" s="94"/>
      <c r="B60" s="168" t="s">
        <v>100</v>
      </c>
      <c r="C60" s="169"/>
      <c r="D60" s="169"/>
      <c r="E60" s="169"/>
      <c r="F60" s="169"/>
      <c r="G60" s="170"/>
      <c r="H60" s="107" t="s">
        <v>55</v>
      </c>
      <c r="I60" s="115" t="s">
        <v>61</v>
      </c>
      <c r="J60" s="116"/>
      <c r="K60" s="117"/>
      <c r="L60" s="98"/>
      <c r="M60" s="93">
        <f>930000+450000+140000</f>
        <v>1520000</v>
      </c>
      <c r="N60" s="79">
        <f>M60</f>
        <v>1520000</v>
      </c>
    </row>
    <row r="61" spans="1:14" s="97" customFormat="1" ht="16.5" customHeight="1">
      <c r="A61" s="94"/>
      <c r="B61" s="171" t="s">
        <v>98</v>
      </c>
      <c r="C61" s="172"/>
      <c r="D61" s="172"/>
      <c r="E61" s="172"/>
      <c r="F61" s="172"/>
      <c r="G61" s="173"/>
      <c r="H61" s="69" t="s">
        <v>95</v>
      </c>
      <c r="I61" s="115" t="s">
        <v>93</v>
      </c>
      <c r="J61" s="116"/>
      <c r="K61" s="117"/>
      <c r="L61" s="98"/>
      <c r="M61" s="108">
        <v>603</v>
      </c>
      <c r="N61" s="71">
        <f>M61</f>
        <v>603</v>
      </c>
    </row>
    <row r="62" spans="1:14" s="97" customFormat="1" ht="39" customHeight="1">
      <c r="A62" s="94"/>
      <c r="B62" s="171" t="s">
        <v>99</v>
      </c>
      <c r="C62" s="172"/>
      <c r="D62" s="172"/>
      <c r="E62" s="172"/>
      <c r="F62" s="172"/>
      <c r="G62" s="173"/>
      <c r="H62" s="69" t="s">
        <v>95</v>
      </c>
      <c r="I62" s="115" t="s">
        <v>107</v>
      </c>
      <c r="J62" s="116"/>
      <c r="K62" s="117"/>
      <c r="L62" s="98"/>
      <c r="M62" s="113">
        <f>924+100</f>
        <v>1024</v>
      </c>
      <c r="N62" s="114">
        <f>M62</f>
        <v>1024</v>
      </c>
    </row>
    <row r="63" spans="1:14" s="11" customFormat="1" ht="21.75" customHeight="1">
      <c r="A63" s="2">
        <v>2</v>
      </c>
      <c r="B63" s="105" t="s">
        <v>16</v>
      </c>
      <c r="C63" s="106"/>
      <c r="D63" s="106"/>
      <c r="E63" s="106"/>
      <c r="F63" s="106"/>
      <c r="G63" s="106"/>
      <c r="H63" s="69"/>
      <c r="I63" s="128"/>
      <c r="J63" s="129"/>
      <c r="K63" s="130"/>
      <c r="L63" s="70"/>
      <c r="M63" s="70"/>
      <c r="N63" s="71"/>
    </row>
    <row r="64" spans="1:14" s="11" customFormat="1" ht="45" customHeight="1">
      <c r="A64" s="2"/>
      <c r="B64" s="125" t="s">
        <v>71</v>
      </c>
      <c r="C64" s="126"/>
      <c r="D64" s="126"/>
      <c r="E64" s="126"/>
      <c r="F64" s="126"/>
      <c r="G64" s="127"/>
      <c r="H64" s="69" t="s">
        <v>54</v>
      </c>
      <c r="I64" s="124" t="s">
        <v>88</v>
      </c>
      <c r="J64" s="124"/>
      <c r="K64" s="124"/>
      <c r="L64" s="70">
        <v>1199</v>
      </c>
      <c r="M64" s="10"/>
      <c r="N64" s="71">
        <f t="shared" si="0"/>
        <v>1199</v>
      </c>
    </row>
    <row r="65" spans="1:14" s="11" customFormat="1" ht="50.25" customHeight="1">
      <c r="A65" s="2"/>
      <c r="B65" s="125" t="s">
        <v>72</v>
      </c>
      <c r="C65" s="126"/>
      <c r="D65" s="126"/>
      <c r="E65" s="126"/>
      <c r="F65" s="126"/>
      <c r="G65" s="127"/>
      <c r="H65" s="69" t="s">
        <v>54</v>
      </c>
      <c r="I65" s="128" t="s">
        <v>57</v>
      </c>
      <c r="J65" s="129"/>
      <c r="K65" s="130"/>
      <c r="L65" s="70">
        <f>420+170+100</f>
        <v>690</v>
      </c>
      <c r="M65" s="10"/>
      <c r="N65" s="71">
        <f t="shared" si="0"/>
        <v>690</v>
      </c>
    </row>
    <row r="66" spans="1:14" s="11" customFormat="1" ht="45" customHeight="1">
      <c r="A66" s="2"/>
      <c r="B66" s="121" t="s">
        <v>73</v>
      </c>
      <c r="C66" s="122"/>
      <c r="D66" s="122"/>
      <c r="E66" s="122"/>
      <c r="F66" s="122"/>
      <c r="G66" s="122"/>
      <c r="H66" s="69" t="s">
        <v>74</v>
      </c>
      <c r="I66" s="124" t="s">
        <v>75</v>
      </c>
      <c r="J66" s="124"/>
      <c r="K66" s="124"/>
      <c r="L66" s="70">
        <f>127+500+168</f>
        <v>795</v>
      </c>
      <c r="M66" s="10"/>
      <c r="N66" s="71">
        <f t="shared" si="0"/>
        <v>795</v>
      </c>
    </row>
    <row r="67" spans="1:14" s="99" customFormat="1" ht="15">
      <c r="A67" s="94"/>
      <c r="B67" s="118" t="s">
        <v>96</v>
      </c>
      <c r="C67" s="119"/>
      <c r="D67" s="119"/>
      <c r="E67" s="119"/>
      <c r="F67" s="119"/>
      <c r="G67" s="120"/>
      <c r="H67" s="107" t="s">
        <v>53</v>
      </c>
      <c r="I67" s="115" t="s">
        <v>93</v>
      </c>
      <c r="J67" s="116"/>
      <c r="K67" s="117"/>
      <c r="L67" s="98"/>
      <c r="M67" s="113">
        <v>1</v>
      </c>
      <c r="N67" s="114">
        <f>M67</f>
        <v>1</v>
      </c>
    </row>
    <row r="68" spans="1:14" s="99" customFormat="1" ht="15">
      <c r="A68" s="94"/>
      <c r="B68" s="118" t="s">
        <v>97</v>
      </c>
      <c r="C68" s="119"/>
      <c r="D68" s="119"/>
      <c r="E68" s="119"/>
      <c r="F68" s="119"/>
      <c r="G68" s="120"/>
      <c r="H68" s="107" t="s">
        <v>53</v>
      </c>
      <c r="I68" s="115" t="str">
        <f>I62</f>
        <v>договір про закупівлю, технічне завдання</v>
      </c>
      <c r="J68" s="116"/>
      <c r="K68" s="117"/>
      <c r="L68" s="98"/>
      <c r="M68" s="113">
        <v>2</v>
      </c>
      <c r="N68" s="114">
        <f>M68</f>
        <v>2</v>
      </c>
    </row>
    <row r="69" spans="1:14" s="11" customFormat="1" ht="15">
      <c r="A69" s="2">
        <v>3</v>
      </c>
      <c r="B69" s="174" t="s">
        <v>17</v>
      </c>
      <c r="C69" s="175"/>
      <c r="D69" s="175"/>
      <c r="E69" s="175"/>
      <c r="F69" s="175"/>
      <c r="G69" s="176"/>
      <c r="H69" s="69"/>
      <c r="I69" s="128"/>
      <c r="J69" s="129"/>
      <c r="K69" s="130"/>
      <c r="L69" s="70"/>
      <c r="M69" s="10"/>
      <c r="N69" s="71">
        <f aca="true" t="shared" si="1" ref="N69:N80">L69</f>
        <v>0</v>
      </c>
    </row>
    <row r="70" spans="1:14" s="11" customFormat="1" ht="52.5" customHeight="1">
      <c r="A70" s="2"/>
      <c r="B70" s="121" t="s">
        <v>76</v>
      </c>
      <c r="C70" s="122"/>
      <c r="D70" s="122"/>
      <c r="E70" s="122"/>
      <c r="F70" s="122"/>
      <c r="G70" s="122"/>
      <c r="H70" s="69" t="s">
        <v>55</v>
      </c>
      <c r="I70" s="124" t="s">
        <v>77</v>
      </c>
      <c r="J70" s="124"/>
      <c r="K70" s="124"/>
      <c r="L70" s="70">
        <f>L57/L58</f>
        <v>193012</v>
      </c>
      <c r="M70" s="70">
        <f>640000/L58</f>
        <v>6882</v>
      </c>
      <c r="N70" s="71">
        <f>L70+M70</f>
        <v>199894</v>
      </c>
    </row>
    <row r="71" spans="1:14" s="11" customFormat="1" ht="48" customHeight="1">
      <c r="A71" s="2"/>
      <c r="B71" s="121" t="s">
        <v>78</v>
      </c>
      <c r="C71" s="123"/>
      <c r="D71" s="123"/>
      <c r="E71" s="123"/>
      <c r="F71" s="123"/>
      <c r="G71" s="123"/>
      <c r="H71" s="69" t="s">
        <v>55</v>
      </c>
      <c r="I71" s="124" t="s">
        <v>79</v>
      </c>
      <c r="J71" s="124"/>
      <c r="K71" s="124"/>
      <c r="L71" s="70">
        <f>8870100/93/12</f>
        <v>7948</v>
      </c>
      <c r="M71" s="10"/>
      <c r="N71" s="71">
        <f t="shared" si="1"/>
        <v>7948</v>
      </c>
    </row>
    <row r="72" spans="1:14" s="11" customFormat="1" ht="51.75" customHeight="1">
      <c r="A72" s="2"/>
      <c r="B72" s="125" t="s">
        <v>80</v>
      </c>
      <c r="C72" s="126"/>
      <c r="D72" s="126"/>
      <c r="E72" s="126"/>
      <c r="F72" s="126"/>
      <c r="G72" s="127"/>
      <c r="H72" s="69" t="s">
        <v>55</v>
      </c>
      <c r="I72" s="124" t="s">
        <v>77</v>
      </c>
      <c r="J72" s="124"/>
      <c r="K72" s="124"/>
      <c r="L72" s="70">
        <f>3198400/L64</f>
        <v>2668</v>
      </c>
      <c r="M72" s="70"/>
      <c r="N72" s="71">
        <f t="shared" si="1"/>
        <v>2668</v>
      </c>
    </row>
    <row r="73" spans="1:14" s="11" customFormat="1" ht="50.25" customHeight="1">
      <c r="A73" s="2"/>
      <c r="B73" s="125" t="s">
        <v>81</v>
      </c>
      <c r="C73" s="126"/>
      <c r="D73" s="126"/>
      <c r="E73" s="126"/>
      <c r="F73" s="126"/>
      <c r="G73" s="127"/>
      <c r="H73" s="69" t="s">
        <v>55</v>
      </c>
      <c r="I73" s="128" t="s">
        <v>77</v>
      </c>
      <c r="J73" s="129"/>
      <c r="K73" s="130"/>
      <c r="L73" s="70">
        <f>3198400/L65</f>
        <v>4635</v>
      </c>
      <c r="M73" s="70"/>
      <c r="N73" s="71">
        <f t="shared" si="1"/>
        <v>4635</v>
      </c>
    </row>
    <row r="74" spans="1:14" s="11" customFormat="1" ht="66" customHeight="1">
      <c r="A74" s="2"/>
      <c r="B74" s="125" t="s">
        <v>82</v>
      </c>
      <c r="C74" s="126"/>
      <c r="D74" s="126"/>
      <c r="E74" s="126"/>
      <c r="F74" s="126"/>
      <c r="G74" s="127"/>
      <c r="H74" s="69" t="s">
        <v>55</v>
      </c>
      <c r="I74" s="128" t="s">
        <v>75</v>
      </c>
      <c r="J74" s="129"/>
      <c r="K74" s="130"/>
      <c r="L74" s="70">
        <f>(1500*127+900*500+621*168)/(127+500+168)</f>
        <v>937</v>
      </c>
      <c r="M74" s="70"/>
      <c r="N74" s="71">
        <f t="shared" si="1"/>
        <v>937</v>
      </c>
    </row>
    <row r="75" spans="1:14" s="29" customFormat="1" ht="14.25" customHeight="1">
      <c r="A75" s="2"/>
      <c r="B75" s="118" t="s">
        <v>101</v>
      </c>
      <c r="C75" s="119"/>
      <c r="D75" s="119"/>
      <c r="E75" s="119"/>
      <c r="F75" s="119"/>
      <c r="G75" s="120"/>
      <c r="H75" s="107" t="s">
        <v>55</v>
      </c>
      <c r="I75" s="115" t="s">
        <v>103</v>
      </c>
      <c r="J75" s="116"/>
      <c r="K75" s="117"/>
      <c r="L75" s="98"/>
      <c r="M75" s="113">
        <f>930000/603</f>
        <v>1542</v>
      </c>
      <c r="N75" s="114">
        <f>M75</f>
        <v>1542</v>
      </c>
    </row>
    <row r="76" spans="1:14" s="11" customFormat="1" ht="15">
      <c r="A76" s="2"/>
      <c r="B76" s="118" t="s">
        <v>102</v>
      </c>
      <c r="C76" s="119"/>
      <c r="D76" s="119"/>
      <c r="E76" s="119"/>
      <c r="F76" s="119"/>
      <c r="G76" s="120"/>
      <c r="H76" s="107" t="s">
        <v>55</v>
      </c>
      <c r="I76" s="115" t="s">
        <v>61</v>
      </c>
      <c r="J76" s="116"/>
      <c r="K76" s="117"/>
      <c r="L76" s="95"/>
      <c r="M76" s="113">
        <f>(450000+140000)/1024</f>
        <v>576</v>
      </c>
      <c r="N76" s="114">
        <f>M76</f>
        <v>576</v>
      </c>
    </row>
    <row r="77" spans="1:14" s="11" customFormat="1" ht="18.75" customHeight="1">
      <c r="A77" s="2">
        <v>4</v>
      </c>
      <c r="B77" s="105" t="s">
        <v>18</v>
      </c>
      <c r="C77" s="106"/>
      <c r="D77" s="106"/>
      <c r="E77" s="106"/>
      <c r="F77" s="106"/>
      <c r="G77" s="106"/>
      <c r="H77" s="69"/>
      <c r="I77" s="128"/>
      <c r="J77" s="129"/>
      <c r="K77" s="130"/>
      <c r="L77" s="10"/>
      <c r="M77" s="70"/>
      <c r="N77" s="71"/>
    </row>
    <row r="78" spans="1:14" s="11" customFormat="1" ht="63.75" customHeight="1">
      <c r="A78" s="2"/>
      <c r="B78" s="125" t="s">
        <v>83</v>
      </c>
      <c r="C78" s="126"/>
      <c r="D78" s="126"/>
      <c r="E78" s="126"/>
      <c r="F78" s="126"/>
      <c r="G78" s="127"/>
      <c r="H78" s="69" t="s">
        <v>54</v>
      </c>
      <c r="I78" s="128" t="s">
        <v>57</v>
      </c>
      <c r="J78" s="129"/>
      <c r="K78" s="130"/>
      <c r="L78" s="70">
        <f>5+15</f>
        <v>20</v>
      </c>
      <c r="M78" s="70"/>
      <c r="N78" s="71">
        <f t="shared" si="1"/>
        <v>20</v>
      </c>
    </row>
    <row r="79" spans="1:14" s="11" customFormat="1" ht="48" customHeight="1">
      <c r="A79" s="2"/>
      <c r="B79" s="125" t="s">
        <v>84</v>
      </c>
      <c r="C79" s="126"/>
      <c r="D79" s="126"/>
      <c r="E79" s="126"/>
      <c r="F79" s="126"/>
      <c r="G79" s="127"/>
      <c r="H79" s="69" t="s">
        <v>54</v>
      </c>
      <c r="I79" s="128" t="s">
        <v>57</v>
      </c>
      <c r="J79" s="129"/>
      <c r="K79" s="130"/>
      <c r="L79" s="70">
        <f>85+320+170</f>
        <v>575</v>
      </c>
      <c r="M79" s="70"/>
      <c r="N79" s="71">
        <f t="shared" si="1"/>
        <v>575</v>
      </c>
    </row>
    <row r="80" spans="1:14" s="11" customFormat="1" ht="43.5" customHeight="1">
      <c r="A80" s="2"/>
      <c r="B80" s="125" t="s">
        <v>85</v>
      </c>
      <c r="C80" s="126"/>
      <c r="D80" s="126"/>
      <c r="E80" s="126"/>
      <c r="F80" s="126"/>
      <c r="G80" s="127"/>
      <c r="H80" s="69" t="s">
        <v>56</v>
      </c>
      <c r="I80" s="124" t="s">
        <v>89</v>
      </c>
      <c r="J80" s="124"/>
      <c r="K80" s="124"/>
      <c r="L80" s="77">
        <f>(1199-1209)/1209*100</f>
        <v>-0.8</v>
      </c>
      <c r="M80" s="72"/>
      <c r="N80" s="75">
        <f t="shared" si="1"/>
        <v>-0.8</v>
      </c>
    </row>
    <row r="81" spans="1:14" s="11" customFormat="1" ht="31.5" customHeight="1">
      <c r="A81" s="94"/>
      <c r="B81" s="171" t="s">
        <v>104</v>
      </c>
      <c r="C81" s="172"/>
      <c r="D81" s="172"/>
      <c r="E81" s="172"/>
      <c r="F81" s="172"/>
      <c r="G81" s="173"/>
      <c r="H81" s="69" t="s">
        <v>56</v>
      </c>
      <c r="I81" s="115" t="s">
        <v>94</v>
      </c>
      <c r="J81" s="116"/>
      <c r="K81" s="117"/>
      <c r="L81" s="98"/>
      <c r="M81" s="101">
        <v>100</v>
      </c>
      <c r="N81" s="75">
        <f>M81</f>
        <v>100</v>
      </c>
    </row>
    <row r="82" spans="1:14" s="11" customFormat="1" ht="15">
      <c r="A82" s="83"/>
      <c r="B82" s="84"/>
      <c r="C82" s="84"/>
      <c r="D82" s="84"/>
      <c r="E82" s="84"/>
      <c r="F82" s="84"/>
      <c r="G82" s="84"/>
      <c r="H82" s="85"/>
      <c r="I82" s="86"/>
      <c r="J82" s="86"/>
      <c r="K82" s="86"/>
      <c r="L82" s="87"/>
      <c r="M82" s="90"/>
      <c r="N82" s="91"/>
    </row>
    <row r="83" spans="1:14" s="28" customFormat="1" ht="15">
      <c r="A83" s="83"/>
      <c r="B83" s="88"/>
      <c r="C83" s="88"/>
      <c r="D83" s="88"/>
      <c r="E83" s="88"/>
      <c r="F83" s="88"/>
      <c r="G83" s="88"/>
      <c r="H83" s="89"/>
      <c r="I83" s="86"/>
      <c r="J83" s="86"/>
      <c r="K83" s="86"/>
      <c r="L83" s="87"/>
      <c r="M83" s="87"/>
      <c r="N83" s="92"/>
    </row>
    <row r="84" spans="1:14" s="11" customFormat="1" ht="15">
      <c r="A84" s="83"/>
      <c r="B84" s="84"/>
      <c r="C84" s="84"/>
      <c r="D84" s="84"/>
      <c r="E84" s="84"/>
      <c r="F84" s="84"/>
      <c r="G84" s="84"/>
      <c r="H84" s="85"/>
      <c r="I84" s="86"/>
      <c r="J84" s="86"/>
      <c r="K84" s="86"/>
      <c r="L84" s="87"/>
      <c r="M84" s="90"/>
      <c r="N84" s="91"/>
    </row>
    <row r="85" spans="1:14" s="36" customFormat="1" ht="21" customHeight="1">
      <c r="A85" s="112" t="s">
        <v>87</v>
      </c>
      <c r="B85" s="112"/>
      <c r="C85" s="112"/>
      <c r="D85" s="112"/>
      <c r="E85" s="112"/>
      <c r="F85" s="112"/>
      <c r="G85" s="112"/>
      <c r="H85" s="112"/>
      <c r="J85" s="109"/>
      <c r="K85" s="109"/>
      <c r="M85" s="111" t="s">
        <v>92</v>
      </c>
      <c r="N85" s="111"/>
    </row>
    <row r="86" spans="1:14" s="39" customFormat="1" ht="12.75" customHeight="1">
      <c r="A86" s="37"/>
      <c r="B86" s="38"/>
      <c r="C86" s="38"/>
      <c r="D86" s="38"/>
      <c r="E86" s="38"/>
      <c r="F86" s="38"/>
      <c r="G86" s="38"/>
      <c r="H86" s="38"/>
      <c r="J86" s="110" t="s">
        <v>9</v>
      </c>
      <c r="K86" s="110"/>
      <c r="M86" s="44" t="s">
        <v>24</v>
      </c>
      <c r="N86" s="44"/>
    </row>
    <row r="87" spans="1:14" s="36" customFormat="1" ht="19.5" customHeight="1">
      <c r="A87" s="46" t="s">
        <v>10</v>
      </c>
      <c r="B87" s="46"/>
      <c r="C87" s="45"/>
      <c r="D87" s="45"/>
      <c r="E87" s="45"/>
      <c r="F87" s="45"/>
      <c r="M87" s="45"/>
      <c r="N87" s="47"/>
    </row>
    <row r="88" spans="1:6" s="36" customFormat="1" ht="15">
      <c r="A88" s="46"/>
      <c r="B88" s="46"/>
      <c r="C88" s="45"/>
      <c r="D88" s="45"/>
      <c r="E88" s="45"/>
      <c r="F88" s="45"/>
    </row>
    <row r="89" spans="1:7" s="36" customFormat="1" ht="15">
      <c r="A89" s="46" t="s">
        <v>34</v>
      </c>
      <c r="B89" s="46"/>
      <c r="C89" s="46"/>
      <c r="D89" s="46"/>
      <c r="E89" s="46"/>
      <c r="F89" s="46"/>
      <c r="G89" s="46"/>
    </row>
    <row r="90" spans="1:14" s="39" customFormat="1" ht="12">
      <c r="A90" s="49"/>
      <c r="B90" s="49"/>
      <c r="C90" s="49"/>
      <c r="D90" s="49"/>
      <c r="E90" s="49"/>
      <c r="F90" s="49"/>
      <c r="G90" s="49"/>
      <c r="M90" s="38"/>
      <c r="N90" s="50"/>
    </row>
    <row r="91" spans="1:14" s="36" customFormat="1" ht="15">
      <c r="A91" s="112" t="s">
        <v>37</v>
      </c>
      <c r="B91" s="112"/>
      <c r="C91" s="112"/>
      <c r="D91" s="112"/>
      <c r="E91" s="112"/>
      <c r="F91" s="112"/>
      <c r="G91" s="112"/>
      <c r="H91" s="112"/>
      <c r="J91" s="109"/>
      <c r="K91" s="109"/>
      <c r="M91" s="111" t="s">
        <v>45</v>
      </c>
      <c r="N91" s="111"/>
    </row>
    <row r="92" spans="1:14" s="12" customFormat="1" ht="12">
      <c r="A92" s="19"/>
      <c r="B92" s="19"/>
      <c r="C92" s="19"/>
      <c r="D92" s="19"/>
      <c r="E92" s="19"/>
      <c r="F92" s="19"/>
      <c r="J92" s="110" t="s">
        <v>9</v>
      </c>
      <c r="K92" s="110"/>
      <c r="M92" s="48" t="s">
        <v>24</v>
      </c>
      <c r="N92" s="48"/>
    </row>
    <row r="93" spans="1:14" s="11" customFormat="1" ht="15">
      <c r="A93" s="20"/>
      <c r="B93" s="102">
        <v>44043</v>
      </c>
      <c r="C93" s="20"/>
      <c r="D93" s="20"/>
      <c r="E93" s="20"/>
      <c r="F93" s="20"/>
      <c r="J93" s="40"/>
      <c r="L93" s="40"/>
      <c r="M93" s="40"/>
      <c r="N93" s="23"/>
    </row>
    <row r="94" s="12" customFormat="1" ht="12">
      <c r="B94" s="8" t="s">
        <v>35</v>
      </c>
    </row>
    <row r="95" s="11" customFormat="1" ht="15">
      <c r="B95" s="11" t="s">
        <v>46</v>
      </c>
    </row>
  </sheetData>
  <sheetProtection formatCells="0" formatRows="0" insertRows="0" deleteRows="0" selectLockedCells="1"/>
  <mergeCells count="94">
    <mergeCell ref="I61:K61"/>
    <mergeCell ref="I68:K68"/>
    <mergeCell ref="I81:K81"/>
    <mergeCell ref="B76:G76"/>
    <mergeCell ref="I76:K76"/>
    <mergeCell ref="B62:G62"/>
    <mergeCell ref="I62:K62"/>
    <mergeCell ref="B61:G61"/>
    <mergeCell ref="B68:G68"/>
    <mergeCell ref="I65:K65"/>
    <mergeCell ref="B60:G60"/>
    <mergeCell ref="B81:G81"/>
    <mergeCell ref="I74:K74"/>
    <mergeCell ref="B77:G77"/>
    <mergeCell ref="B64:G64"/>
    <mergeCell ref="B69:G69"/>
    <mergeCell ref="I72:K72"/>
    <mergeCell ref="I77:K77"/>
    <mergeCell ref="B65:G65"/>
    <mergeCell ref="B66:G66"/>
    <mergeCell ref="B74:G74"/>
    <mergeCell ref="B57:G57"/>
    <mergeCell ref="I64:K64"/>
    <mergeCell ref="B72:G72"/>
    <mergeCell ref="B63:G63"/>
    <mergeCell ref="B58:G58"/>
    <mergeCell ref="B59:G59"/>
    <mergeCell ref="I58:K58"/>
    <mergeCell ref="I59:K59"/>
    <mergeCell ref="I73:K73"/>
    <mergeCell ref="J92:K92"/>
    <mergeCell ref="L3:N3"/>
    <mergeCell ref="L5:N5"/>
    <mergeCell ref="L4:N4"/>
    <mergeCell ref="L6:N6"/>
    <mergeCell ref="I69:K69"/>
    <mergeCell ref="I63:K63"/>
    <mergeCell ref="M91:N91"/>
    <mergeCell ref="B25:N25"/>
    <mergeCell ref="B26:N26"/>
    <mergeCell ref="A8:N8"/>
    <mergeCell ref="A9:N9"/>
    <mergeCell ref="D11:L11"/>
    <mergeCell ref="D13:L13"/>
    <mergeCell ref="A18:N18"/>
    <mergeCell ref="B46:K46"/>
    <mergeCell ref="B38:K38"/>
    <mergeCell ref="B39:K39"/>
    <mergeCell ref="B40:K40"/>
    <mergeCell ref="A21:N21"/>
    <mergeCell ref="B41:K41"/>
    <mergeCell ref="I53:K53"/>
    <mergeCell ref="B53:G53"/>
    <mergeCell ref="B47:K47"/>
    <mergeCell ref="A42:K42"/>
    <mergeCell ref="A49:K49"/>
    <mergeCell ref="A91:H91"/>
    <mergeCell ref="A85:H85"/>
    <mergeCell ref="A29:N29"/>
    <mergeCell ref="I57:K57"/>
    <mergeCell ref="I55:K55"/>
    <mergeCell ref="I56:K56"/>
    <mergeCell ref="B56:G56"/>
    <mergeCell ref="B54:G54"/>
    <mergeCell ref="I54:K54"/>
    <mergeCell ref="B55:G55"/>
    <mergeCell ref="J85:K85"/>
    <mergeCell ref="J86:K86"/>
    <mergeCell ref="J91:K91"/>
    <mergeCell ref="M85:N85"/>
    <mergeCell ref="B78:G78"/>
    <mergeCell ref="I78:K78"/>
    <mergeCell ref="H15:L15"/>
    <mergeCell ref="D12:L12"/>
    <mergeCell ref="D14:L14"/>
    <mergeCell ref="H16:L16"/>
    <mergeCell ref="B48:K48"/>
    <mergeCell ref="B33:N33"/>
    <mergeCell ref="B34:N34"/>
    <mergeCell ref="I66:K66"/>
    <mergeCell ref="B79:G79"/>
    <mergeCell ref="I79:K79"/>
    <mergeCell ref="B80:G80"/>
    <mergeCell ref="I80:K80"/>
    <mergeCell ref="I60:K60"/>
    <mergeCell ref="B75:G75"/>
    <mergeCell ref="I75:K75"/>
    <mergeCell ref="B67:G67"/>
    <mergeCell ref="I67:K67"/>
    <mergeCell ref="B70:G70"/>
    <mergeCell ref="B71:G71"/>
    <mergeCell ref="I70:K70"/>
    <mergeCell ref="I71:K71"/>
    <mergeCell ref="B73:G73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2020-08-03T07:00:01Z</cp:lastPrinted>
  <dcterms:created xsi:type="dcterms:W3CDTF">2011-05-06T09:59:53Z</dcterms:created>
  <dcterms:modified xsi:type="dcterms:W3CDTF">2020-08-03T07:04:45Z</dcterms:modified>
  <cp:category/>
  <cp:version/>
  <cp:contentType/>
  <cp:contentStatus/>
</cp:coreProperties>
</file>